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000" tabRatio="659" activeTab="1"/>
  </bookViews>
  <sheets>
    <sheet name="RIEPILOGO" sheetId="1" r:id="rId1"/>
    <sheet name="CLASSIFICA FINALE" sheetId="2" r:id="rId2"/>
    <sheet name="classifica atlete" sheetId="3" r:id="rId3"/>
  </sheets>
  <definedNames>
    <definedName name="_xlnm.Print_Area" localSheetId="0">'RIEPILOGO'!$A$2:$P$299</definedName>
    <definedName name="_xlnm.Print_Titles" localSheetId="0">'RIEPILOGO'!$3:$3</definedName>
  </definedNames>
  <calcPr fullCalcOnLoad="1"/>
</workbook>
</file>

<file path=xl/sharedStrings.xml><?xml version="1.0" encoding="utf-8"?>
<sst xmlns="http://schemas.openxmlformats.org/spreadsheetml/2006/main" count="911" uniqueCount="263">
  <si>
    <t>CL</t>
  </si>
  <si>
    <t>Corpo Libero</t>
  </si>
  <si>
    <t>trave</t>
  </si>
  <si>
    <t>trampolino</t>
  </si>
  <si>
    <t>ATLETA</t>
  </si>
  <si>
    <t>data di nascita</t>
  </si>
  <si>
    <t>risultato migliore</t>
  </si>
  <si>
    <t xml:space="preserve">SOCIETA' </t>
  </si>
  <si>
    <t xml:space="preserve">squadra </t>
  </si>
  <si>
    <t>migliore punteggio della squadra</t>
  </si>
  <si>
    <t>della societa</t>
  </si>
  <si>
    <t>totale punteggio squadra</t>
  </si>
  <si>
    <t>squadra</t>
  </si>
  <si>
    <t>societa</t>
  </si>
  <si>
    <t>risultato</t>
  </si>
  <si>
    <t>1^ CLASSIFICATA</t>
  </si>
  <si>
    <t>2^ CLASSIFICATA</t>
  </si>
  <si>
    <t>3^ CLASSIFICATA</t>
  </si>
  <si>
    <t>4^ CLASSIFICATA</t>
  </si>
  <si>
    <t>5^ CLASSIFICATA</t>
  </si>
  <si>
    <t>6^ CLASSIFICATA</t>
  </si>
  <si>
    <t>7^ CLASSIFICATA</t>
  </si>
  <si>
    <t>8^ CLASSIFICATA</t>
  </si>
  <si>
    <t>CLASSIFICA ATLETI</t>
  </si>
  <si>
    <t>ATLETE totale punteggi</t>
  </si>
  <si>
    <t>Data di nascita</t>
  </si>
  <si>
    <t>1^ CLASSIFICATO con punti</t>
  </si>
  <si>
    <t>2^ CLASSIFICATO con punti</t>
  </si>
  <si>
    <t>3^ CLASSIFICATO con punti</t>
  </si>
  <si>
    <t>ordinare campo  risultato decrescente e data nascita</t>
  </si>
  <si>
    <t>ALLIEVE</t>
  </si>
  <si>
    <t>9^ CLASSIFICATA</t>
  </si>
  <si>
    <t>10^ CLASSIFICATA</t>
  </si>
  <si>
    <t>ALLIEVE B</t>
  </si>
  <si>
    <t>TREIESE</t>
  </si>
  <si>
    <t>A</t>
  </si>
  <si>
    <t>SPORT MANIA</t>
  </si>
  <si>
    <t>BUSHI</t>
  </si>
  <si>
    <t>LORETO</t>
  </si>
  <si>
    <t>CLINIQUE</t>
  </si>
  <si>
    <t>MONTECATINI</t>
  </si>
  <si>
    <t>LONGONI</t>
  </si>
  <si>
    <t>ATLETICO T</t>
  </si>
  <si>
    <t>B</t>
  </si>
  <si>
    <t>NEW MIRAGE</t>
  </si>
  <si>
    <t>CASAL BELTRAME</t>
  </si>
  <si>
    <t>INZANI</t>
  </si>
  <si>
    <t>VOLTURNIA</t>
  </si>
  <si>
    <t>GROSSETO</t>
  </si>
  <si>
    <t>SPELTA AUREA</t>
  </si>
  <si>
    <t>MILANO GYM</t>
  </si>
  <si>
    <t>FLY GYM</t>
  </si>
  <si>
    <t>GYM POINT</t>
  </si>
  <si>
    <t>IGEA 2000</t>
  </si>
  <si>
    <t>WINLIFE SPORT</t>
  </si>
  <si>
    <t>PESCARESE</t>
  </si>
  <si>
    <t>PALAZZOLO</t>
  </si>
  <si>
    <t>WORD ACADEMY</t>
  </si>
  <si>
    <t>ART MILANO</t>
  </si>
  <si>
    <t>UNIUP</t>
  </si>
  <si>
    <t>GART ACADEMY</t>
  </si>
  <si>
    <t>BARBANELLA</t>
  </si>
  <si>
    <t>ARCADIA</t>
  </si>
  <si>
    <t>ETOILE</t>
  </si>
  <si>
    <t>ARTE DANZA</t>
  </si>
  <si>
    <t>SNELLIFORM</t>
  </si>
  <si>
    <t>PORDENONESE</t>
  </si>
  <si>
    <t>OSIMO</t>
  </si>
  <si>
    <t>CLASSIFICA CUP ALLIEVE  B</t>
  </si>
  <si>
    <t>CIRALDO FRANCESCA</t>
  </si>
  <si>
    <t>MONTUORI ALESSIA</t>
  </si>
  <si>
    <t>CORAZZI SIRIA</t>
  </si>
  <si>
    <t>GINOBI SARA</t>
  </si>
  <si>
    <t>MARCHETTI AGNESE</t>
  </si>
  <si>
    <t>CAPUTO SOFIA</t>
  </si>
  <si>
    <t>BOTTOS AGNESE</t>
  </si>
  <si>
    <t>PROFETA ILARIA</t>
  </si>
  <si>
    <t>ARDIZIO SWAMI</t>
  </si>
  <si>
    <t>GRAGNANIELLO GIULIA</t>
  </si>
  <si>
    <t>CHIAROTTO GINEVRA</t>
  </si>
  <si>
    <t>NORIO MARGHERITA</t>
  </si>
  <si>
    <t>AVON AURORA</t>
  </si>
  <si>
    <t>SORINI GRETA</t>
  </si>
  <si>
    <t>BARO VIRGINIA</t>
  </si>
  <si>
    <t>FALCOMER RACHELE</t>
  </si>
  <si>
    <t>VANNI VALENTINA</t>
  </si>
  <si>
    <t>BERNAZZI MARTINA</t>
  </si>
  <si>
    <t>BETTINI ANITA</t>
  </si>
  <si>
    <t>PETTENUZZO SOFIA</t>
  </si>
  <si>
    <t>BISCARO AURORA</t>
  </si>
  <si>
    <t>CARASSO BIANCA</t>
  </si>
  <si>
    <t>INTROPIDO EMMA</t>
  </si>
  <si>
    <t>OSTAP SIMONA</t>
  </si>
  <si>
    <t>LUZZATI LISA</t>
  </si>
  <si>
    <t>VASCHETTI GIULIA</t>
  </si>
  <si>
    <t>VELAY VALENTINA</t>
  </si>
  <si>
    <t>CAVALLETTI LAURA</t>
  </si>
  <si>
    <t>SANTINI MELANIA</t>
  </si>
  <si>
    <t>GUIDARINI IRENE</t>
  </si>
  <si>
    <t>LO PICCOLO M CHIARA</t>
  </si>
  <si>
    <t>D'AMATO SERENA</t>
  </si>
  <si>
    <t>SORCE SOFIA</t>
  </si>
  <si>
    <t>LA FATA CARLA</t>
  </si>
  <si>
    <t>CAMMARATA FABIANA</t>
  </si>
  <si>
    <t>DI GIROLAMO GIORGIA</t>
  </si>
  <si>
    <t>NIKOLLA VIRGINIA</t>
  </si>
  <si>
    <t>PALLADINO RAFFAELLA</t>
  </si>
  <si>
    <t>BERTO ANITA</t>
  </si>
  <si>
    <t>BRAMBILLA CRISTINA</t>
  </si>
  <si>
    <t>ERCEGOVIC RACHELE</t>
  </si>
  <si>
    <t>TRAPANI SARA</t>
  </si>
  <si>
    <t>MARCELLI NICOLE</t>
  </si>
  <si>
    <t>VALLORANI SOFIA</t>
  </si>
  <si>
    <t>SCHIAVI ELENA</t>
  </si>
  <si>
    <t>STRACCIA ERIKA</t>
  </si>
  <si>
    <t>AMBRA IRENE</t>
  </si>
  <si>
    <t>LOMARTIRE SIRIA</t>
  </si>
  <si>
    <t>PALLADINO GIADA</t>
  </si>
  <si>
    <t>PROIETTI EMMA</t>
  </si>
  <si>
    <t>ZAMPIELLO CAMILLA</t>
  </si>
  <si>
    <t>COZZI CAROLINA</t>
  </si>
  <si>
    <t>DORIA ELEONORA</t>
  </si>
  <si>
    <t>GHELFI ADELAIDE</t>
  </si>
  <si>
    <t>RUBERTO GRETA</t>
  </si>
  <si>
    <t>BARI CLAUDIA</t>
  </si>
  <si>
    <t>DI NISIO CHIARA</t>
  </si>
  <si>
    <t>DI RIENZO CARLOTTA</t>
  </si>
  <si>
    <t>D'INTINO SARAH</t>
  </si>
  <si>
    <t>CARPITELLI ALISIA</t>
  </si>
  <si>
    <t>PALESTINI GRETA</t>
  </si>
  <si>
    <t>ATOBELLI CLAUDIA</t>
  </si>
  <si>
    <t>CANNARELLA ILARIA</t>
  </si>
  <si>
    <t>DE LUCA RACELE</t>
  </si>
  <si>
    <t>FACCENNA MARTA</t>
  </si>
  <si>
    <t>FOSCHI FLAVIA</t>
  </si>
  <si>
    <t>DE ROSA CATERINA</t>
  </si>
  <si>
    <t>NANNI EMMA</t>
  </si>
  <si>
    <t>MONGIA ANGELICA</t>
  </si>
  <si>
    <t>CASTELLANO CLAUDIA</t>
  </si>
  <si>
    <t>ZICOLELLA M VITTORIA</t>
  </si>
  <si>
    <t>FINATIANNIKA</t>
  </si>
  <si>
    <t>PIELLI GIULIA</t>
  </si>
  <si>
    <t>PIELLI SILVIA</t>
  </si>
  <si>
    <t>PRODURUTTI PETRA</t>
  </si>
  <si>
    <t>SPESSOTTO SALLY</t>
  </si>
  <si>
    <t>BRACONI GIULIA</t>
  </si>
  <si>
    <t>LUCIFERO LILU'</t>
  </si>
  <si>
    <t>VIRGLI ALYCIA</t>
  </si>
  <si>
    <t>PATASSINI  GINEVRA</t>
  </si>
  <si>
    <t>PSARINI LUCIA</t>
  </si>
  <si>
    <t>D'ASCANIO NATASHAA</t>
  </si>
  <si>
    <t>FARRONI GIORGIA</t>
  </si>
  <si>
    <t>LUCAMARINI BENEDETTA</t>
  </si>
  <si>
    <t>CACIORGNA CHIARA</t>
  </si>
  <si>
    <t>CUCCU' LUCREZIA</t>
  </si>
  <si>
    <t>DONNARUMMA M NEVE</t>
  </si>
  <si>
    <t>ZAMBOLI GIOVANA</t>
  </si>
  <si>
    <t>MARICIONI CECILIA</t>
  </si>
  <si>
    <t>STRAPPATO VIOLA</t>
  </si>
  <si>
    <t>STROLONGO ELISA</t>
  </si>
  <si>
    <t>GIULIODORI CAMILLA</t>
  </si>
  <si>
    <t>HASANI JESSICA</t>
  </si>
  <si>
    <t>SALVEZZO GIORGIA</t>
  </si>
  <si>
    <t>TOALDO STELLA</t>
  </si>
  <si>
    <t>FONGHER ALESSIA</t>
  </si>
  <si>
    <t>SCULTZ NORA</t>
  </si>
  <si>
    <t>FABRIS NOEMI</t>
  </si>
  <si>
    <t>BORGHESECECILIA</t>
  </si>
  <si>
    <t>BUCCI CLEMENTINA</t>
  </si>
  <si>
    <t>MUSSO ALICE</t>
  </si>
  <si>
    <t>BIANCHI MORGANA</t>
  </si>
  <si>
    <t>ALESANI M CHIARA</t>
  </si>
  <si>
    <t>BERARDI FEDERICA</t>
  </si>
  <si>
    <t>DI LORENZO MAILA</t>
  </si>
  <si>
    <t>INCORONATO GIORGIA</t>
  </si>
  <si>
    <t>PIERFELICE CARLOTTA</t>
  </si>
  <si>
    <t>AVERARDI BEATRICE</t>
  </si>
  <si>
    <t>POTINI SOFIA</t>
  </si>
  <si>
    <t>ALESSI EMMA</t>
  </si>
  <si>
    <t>VIVI MARTINA</t>
  </si>
  <si>
    <t>GIUSTI LUCREZIA</t>
  </si>
  <si>
    <t>BERNARDINI SOFIA</t>
  </si>
  <si>
    <t>CORSO VANESSA</t>
  </si>
  <si>
    <t>D'ORSI FRANCESCA</t>
  </si>
  <si>
    <t>FEDI GRETA</t>
  </si>
  <si>
    <t>VENTO ALESSIA</t>
  </si>
  <si>
    <t>BANDINI REBECCA</t>
  </si>
  <si>
    <t>BIANCHI AMALIA</t>
  </si>
  <si>
    <t>CAROSIO FRANCESCA</t>
  </si>
  <si>
    <t>ROSSI ARIANNA</t>
  </si>
  <si>
    <t>STRATON ELENA</t>
  </si>
  <si>
    <t>FRANCHIOTTI GIORGIA</t>
  </si>
  <si>
    <t>FILIPPI MARTINA</t>
  </si>
  <si>
    <t>ALLORIO SABRINA</t>
  </si>
  <si>
    <t>GAUDINO SARA</t>
  </si>
  <si>
    <t>MARCONE ELISA</t>
  </si>
  <si>
    <t>VIVENZIO GIUSEPPINA</t>
  </si>
  <si>
    <t>TRAMICE FABIANA</t>
  </si>
  <si>
    <t>DI COSTANZO RAFFAELLA</t>
  </si>
  <si>
    <t>RAVASI M SILVIA</t>
  </si>
  <si>
    <t>DELMONTE GIULIA</t>
  </si>
  <si>
    <t>VAREA DELIA</t>
  </si>
  <si>
    <t>BONACCORSI LISA</t>
  </si>
  <si>
    <t>BRANDANI MATILDE</t>
  </si>
  <si>
    <t>MALTAGLIATI CATERINA</t>
  </si>
  <si>
    <t>CAROCCI EMMA</t>
  </si>
  <si>
    <t>CRULLI CAROLINA</t>
  </si>
  <si>
    <t>GALLI LUCIA</t>
  </si>
  <si>
    <t>PIOMBINI GIULIA</t>
  </si>
  <si>
    <t>CATALANI FEDERICA</t>
  </si>
  <si>
    <t>BONOMO SARA</t>
  </si>
  <si>
    <t>DE FUSCO CHIARA</t>
  </si>
  <si>
    <t>COSTACHE ALEXANDRA</t>
  </si>
  <si>
    <t>GRIGORE LARISSA</t>
  </si>
  <si>
    <t>RICCI MICHELA</t>
  </si>
  <si>
    <t>DE DOMINICIS GIULIA</t>
  </si>
  <si>
    <t>TUBELLI VALERIA</t>
  </si>
  <si>
    <t>DYNAMICA</t>
  </si>
  <si>
    <t>CAPACI SOFIA</t>
  </si>
  <si>
    <t>CARIGGI SOFIA</t>
  </si>
  <si>
    <t>INNOCENZI LUDOVICA</t>
  </si>
  <si>
    <t>MASCHIETTI AURORA</t>
  </si>
  <si>
    <t>TAULLI GIORGIA</t>
  </si>
  <si>
    <t>DI CARMINE LUDOVICA</t>
  </si>
  <si>
    <t>FORTUNATI GRETA</t>
  </si>
  <si>
    <t>PICCOLELLI MARGHERITA</t>
  </si>
  <si>
    <t>SPAGNOLI LUDOVICA</t>
  </si>
  <si>
    <t>VEROLI MARTINA</t>
  </si>
  <si>
    <t>GYMNICA</t>
  </si>
  <si>
    <t>BUCAJ LEONA</t>
  </si>
  <si>
    <t>SCOCCO EMMA</t>
  </si>
  <si>
    <t>PELLIZZARO GIORGIA</t>
  </si>
  <si>
    <t>PARTON LAURA</t>
  </si>
  <si>
    <t>ANTARES</t>
  </si>
  <si>
    <t>TONDINI DAYSE</t>
  </si>
  <si>
    <t>SILLI CLAUDIA</t>
  </si>
  <si>
    <t>CRUCITTI CARLOTTA</t>
  </si>
  <si>
    <t>PELUSI SERENA</t>
  </si>
  <si>
    <t>MARCHESE JENNIFER</t>
  </si>
  <si>
    <t>VIVA BORGARO</t>
  </si>
  <si>
    <t>RIZZO SARA</t>
  </si>
  <si>
    <t>BIANCO FEDERICA</t>
  </si>
  <si>
    <t>BORDINA ARIANNA</t>
  </si>
  <si>
    <t>BRUNO GRETA</t>
  </si>
  <si>
    <t>DE CRIGNIS BENEDETTA</t>
  </si>
  <si>
    <t>CALIMANI SARAH</t>
  </si>
  <si>
    <t>BASSI NICOLE</t>
  </si>
  <si>
    <t>BONACINA MQADDALENA</t>
  </si>
  <si>
    <t>CALZICHETTI ANNA</t>
  </si>
  <si>
    <t>VAVASORI BEATRICE</t>
  </si>
  <si>
    <t>CESANA LINDA</t>
  </si>
  <si>
    <t>POLLRO EMMA</t>
  </si>
  <si>
    <t>TENTEA MARIA</t>
  </si>
  <si>
    <t>PIANTONI VIOLA</t>
  </si>
  <si>
    <t>DELLA TORRE MELISSA</t>
  </si>
  <si>
    <t>BARBARINO ALESSANDRA</t>
  </si>
  <si>
    <t>TOMMASI FLAVIA</t>
  </si>
  <si>
    <t>SCOTELLARO M. FRANCESCA</t>
  </si>
  <si>
    <t>BARBARINO FEDERICA</t>
  </si>
  <si>
    <t>CASATI   ARCORE</t>
  </si>
  <si>
    <t>CASATI  ARCORE</t>
  </si>
  <si>
    <t>SACCHI MARTA</t>
  </si>
  <si>
    <t>ARSGYMNICA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</si>
</sst>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d\ mmmm\ yyyy"/>
    <numFmt numFmtId="185" formatCode="&quot;€&quot;\ #,##0.00"/>
    <numFmt numFmtId="186" formatCode="#,##0.000"/>
    <numFmt numFmtId="187" formatCode="#,##0.000_ ;[Red]\-#,##0.000\ "/>
    <numFmt numFmtId="188" formatCode="dd\-mmm\-yyyy"/>
    <numFmt numFmtId="189" formatCode="000000"/>
    <numFmt numFmtId="190" formatCode="00"/>
    <numFmt numFmtId="191" formatCode="0000"/>
    <numFmt numFmtId="192" formatCode="_-* #,##0.0_-;\-* #,##0.0_-;_-* &quot;-&quot;?_-;_-@_-"/>
    <numFmt numFmtId="193" formatCode="_-* #,##0.00_-;\-* #,##0.00_-;_-* &quot;-&quot;???_-;_-@_-"/>
    <numFmt numFmtId="194" formatCode="dd/mm/yy;@"/>
    <numFmt numFmtId="195" formatCode="#,##0.0"/>
    <numFmt numFmtId="196" formatCode="[$-410]dddd\ d\ mmmm\ yyyy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58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i/>
      <sz val="16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color indexed="57"/>
      <name val="Arial"/>
      <family val="0"/>
    </font>
    <font>
      <b/>
      <i/>
      <sz val="10"/>
      <name val="Arial"/>
      <family val="2"/>
    </font>
    <font>
      <i/>
      <sz val="10"/>
      <color indexed="12"/>
      <name val="Times New Roman"/>
      <family val="1"/>
    </font>
    <font>
      <sz val="12"/>
      <color indexed="13"/>
      <name val="Times New Roman"/>
      <family val="1"/>
    </font>
    <font>
      <sz val="12"/>
      <color indexed="13"/>
      <name val="Arial"/>
      <family val="2"/>
    </font>
    <font>
      <b/>
      <u val="single"/>
      <sz val="12"/>
      <color indexed="13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color indexed="13"/>
      <name val="Arial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1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0" fontId="48" fillId="19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4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14" fontId="3" fillId="0" borderId="10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22" fillId="33" borderId="17" xfId="0" applyFont="1" applyFill="1" applyBorder="1" applyAlignment="1">
      <alignment vertical="center" wrapText="1"/>
    </xf>
    <xf numFmtId="14" fontId="14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/>
    </xf>
    <xf numFmtId="0" fontId="16" fillId="34" borderId="16" xfId="0" applyFont="1" applyFill="1" applyBorder="1" applyAlignment="1">
      <alignment/>
    </xf>
    <xf numFmtId="0" fontId="16" fillId="34" borderId="17" xfId="0" applyFont="1" applyFill="1" applyBorder="1" applyAlignment="1">
      <alignment horizontal="right"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0" fillId="0" borderId="0" xfId="0" applyFont="1" applyBorder="1" applyAlignment="1">
      <alignment/>
    </xf>
    <xf numFmtId="49" fontId="19" fillId="0" borderId="15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/>
    </xf>
    <xf numFmtId="49" fontId="17" fillId="33" borderId="17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9"/>
  <sheetViews>
    <sheetView zoomScale="85" zoomScaleNormal="85" zoomScaleSheetLayoutView="100" zoomScalePageLayoutView="0" workbookViewId="0" topLeftCell="A144">
      <selection activeCell="G159" sqref="G159"/>
    </sheetView>
  </sheetViews>
  <sheetFormatPr defaultColWidth="9.140625" defaultRowHeight="12.75"/>
  <cols>
    <col min="1" max="1" width="7.28125" style="1" bestFit="1" customWidth="1"/>
    <col min="2" max="2" width="4.00390625" style="1" customWidth="1"/>
    <col min="3" max="3" width="30.421875" style="38" customWidth="1"/>
    <col min="4" max="4" width="25.57421875" style="38" customWidth="1"/>
    <col min="5" max="5" width="10.57421875" style="39" customWidth="1"/>
    <col min="6" max="6" width="10.57421875" style="1" customWidth="1"/>
    <col min="7" max="7" width="14.57421875" style="1" bestFit="1" customWidth="1"/>
    <col min="8" max="8" width="13.28125" style="1" customWidth="1"/>
    <col min="9" max="9" width="12.00390625" style="1" customWidth="1"/>
    <col min="10" max="10" width="13.421875" style="35" customWidth="1"/>
    <col min="11" max="11" width="9.8515625" style="27" customWidth="1"/>
    <col min="12" max="13" width="9.140625" style="1" customWidth="1"/>
    <col min="14" max="14" width="15.421875" style="1" customWidth="1"/>
    <col min="15" max="15" width="11.140625" style="1" bestFit="1" customWidth="1"/>
    <col min="16" max="16" width="9.28125" style="1" bestFit="1" customWidth="1"/>
    <col min="17" max="16384" width="9.140625" style="1" customWidth="1"/>
  </cols>
  <sheetData>
    <row r="1" spans="1:9" ht="40.5" customHeight="1" thickBot="1">
      <c r="A1" s="70" t="s">
        <v>33</v>
      </c>
      <c r="B1" s="71"/>
      <c r="C1" s="71"/>
      <c r="D1" s="71"/>
      <c r="E1" s="71"/>
      <c r="F1" s="71"/>
      <c r="G1" s="71"/>
      <c r="H1" s="71"/>
      <c r="I1" s="71"/>
    </row>
    <row r="2" spans="1:10" ht="16.5" thickBot="1">
      <c r="A2" s="62">
        <v>1</v>
      </c>
      <c r="B2" s="65" t="s">
        <v>7</v>
      </c>
      <c r="C2" s="65"/>
      <c r="D2" s="25" t="s">
        <v>34</v>
      </c>
      <c r="E2" s="65" t="s">
        <v>8</v>
      </c>
      <c r="F2" s="65"/>
      <c r="G2" s="75" t="s">
        <v>35</v>
      </c>
      <c r="H2" s="75"/>
      <c r="I2" s="76"/>
      <c r="J2" s="26"/>
    </row>
    <row r="3" spans="1:25" s="32" customFormat="1" ht="47.25">
      <c r="A3" s="63"/>
      <c r="B3" s="4" t="s">
        <v>0</v>
      </c>
      <c r="C3" s="4" t="s">
        <v>4</v>
      </c>
      <c r="D3" s="4" t="s">
        <v>5</v>
      </c>
      <c r="E3" s="28" t="s">
        <v>1</v>
      </c>
      <c r="F3" s="28" t="s">
        <v>2</v>
      </c>
      <c r="G3" s="28" t="s">
        <v>3</v>
      </c>
      <c r="H3" s="28" t="s">
        <v>24</v>
      </c>
      <c r="I3" s="29" t="s">
        <v>6</v>
      </c>
      <c r="J3" s="30"/>
      <c r="K3" s="68" t="s">
        <v>9</v>
      </c>
      <c r="L3" s="69"/>
      <c r="M3" s="69"/>
      <c r="N3" s="69"/>
      <c r="O3" s="48">
        <f>SUM(LARGE(E4:E9,1)+(LARGE(E4:E9,2)+(LARGE(E4:E9,3)+(LARGE(F4:F9,1))+(LARGE(F4:F9,2))+(LARGE(F4:F9,3))+(LARGE(G4:G9,1))+(LARGE(G4:G9,2)+(LARGE(G4:G9,3))))))</f>
        <v>84.45</v>
      </c>
      <c r="P3" s="31"/>
      <c r="Q3" s="32" t="s">
        <v>30</v>
      </c>
      <c r="U3" s="3"/>
      <c r="V3" s="17"/>
      <c r="W3" s="2"/>
      <c r="X3" s="2"/>
      <c r="Y3" s="2"/>
    </row>
    <row r="4" spans="1:25" s="35" customFormat="1" ht="18.75" customHeight="1">
      <c r="A4" s="63"/>
      <c r="B4" s="33">
        <v>1</v>
      </c>
      <c r="C4" s="3" t="s">
        <v>150</v>
      </c>
      <c r="D4" s="17">
        <v>39205</v>
      </c>
      <c r="E4" s="2">
        <v>9.2</v>
      </c>
      <c r="F4" s="2">
        <v>9.1</v>
      </c>
      <c r="G4" s="2">
        <v>9.45</v>
      </c>
      <c r="H4" s="2">
        <f aca="true" t="shared" si="0" ref="H4:H9">SUM(E4:G4)</f>
        <v>27.749999999999996</v>
      </c>
      <c r="I4" s="5">
        <f aca="true" t="shared" si="1" ref="I4:I9">LARGE(E4:G4,1)</f>
        <v>9.45</v>
      </c>
      <c r="J4" s="34"/>
      <c r="K4" s="73" t="str">
        <f>G2</f>
        <v>A</v>
      </c>
      <c r="L4" s="74"/>
      <c r="M4" s="74"/>
      <c r="N4" s="74"/>
      <c r="O4" s="49"/>
      <c r="P4" s="31"/>
      <c r="U4" s="3"/>
      <c r="V4" s="17"/>
      <c r="W4" s="2"/>
      <c r="X4" s="2"/>
      <c r="Y4" s="2"/>
    </row>
    <row r="5" spans="1:25" s="35" customFormat="1" ht="18.75" customHeight="1">
      <c r="A5" s="63"/>
      <c r="B5" s="33">
        <v>2</v>
      </c>
      <c r="C5" s="3" t="s">
        <v>151</v>
      </c>
      <c r="D5" s="17">
        <v>39400</v>
      </c>
      <c r="E5" s="2">
        <v>9.2</v>
      </c>
      <c r="F5" s="2">
        <v>9.45</v>
      </c>
      <c r="G5" s="2">
        <v>9.45</v>
      </c>
      <c r="H5" s="2">
        <f t="shared" si="0"/>
        <v>28.099999999999998</v>
      </c>
      <c r="I5" s="5">
        <f t="shared" si="1"/>
        <v>9.45</v>
      </c>
      <c r="J5" s="34"/>
      <c r="K5" s="53" t="s">
        <v>10</v>
      </c>
      <c r="L5" s="72"/>
      <c r="M5" s="72"/>
      <c r="N5" s="72"/>
      <c r="O5" s="49"/>
      <c r="P5" s="31"/>
      <c r="U5" s="3"/>
      <c r="V5" s="17"/>
      <c r="W5" s="2"/>
      <c r="X5" s="2"/>
      <c r="Y5" s="2"/>
    </row>
    <row r="6" spans="1:25" s="35" customFormat="1" ht="19.5" customHeight="1" thickBot="1">
      <c r="A6" s="63"/>
      <c r="B6" s="33">
        <v>3</v>
      </c>
      <c r="C6" s="3" t="s">
        <v>152</v>
      </c>
      <c r="D6" s="17">
        <v>39094</v>
      </c>
      <c r="E6" s="2">
        <v>9.25</v>
      </c>
      <c r="F6" s="2">
        <v>9.15</v>
      </c>
      <c r="G6" s="2">
        <v>9</v>
      </c>
      <c r="H6" s="2">
        <f t="shared" si="0"/>
        <v>27.4</v>
      </c>
      <c r="I6" s="5">
        <f t="shared" si="1"/>
        <v>9.25</v>
      </c>
      <c r="J6" s="34"/>
      <c r="K6" s="54" t="str">
        <f>D2</f>
        <v>TREIESE</v>
      </c>
      <c r="L6" s="55"/>
      <c r="M6" s="55"/>
      <c r="N6" s="55"/>
      <c r="O6" s="50"/>
      <c r="U6" s="3"/>
      <c r="V6" s="17"/>
      <c r="W6" s="2"/>
      <c r="X6" s="2"/>
      <c r="Y6" s="2"/>
    </row>
    <row r="7" spans="1:25" s="35" customFormat="1" ht="15.75" customHeight="1" thickBot="1">
      <c r="A7" s="63"/>
      <c r="B7" s="33">
        <v>4</v>
      </c>
      <c r="C7" s="3" t="s">
        <v>153</v>
      </c>
      <c r="D7" s="17">
        <v>39558</v>
      </c>
      <c r="E7" s="2">
        <v>9.3</v>
      </c>
      <c r="F7" s="2">
        <v>9.5</v>
      </c>
      <c r="G7" s="2">
        <v>9.4</v>
      </c>
      <c r="H7" s="2">
        <f t="shared" si="0"/>
        <v>28.200000000000003</v>
      </c>
      <c r="I7" s="5">
        <f t="shared" si="1"/>
        <v>9.5</v>
      </c>
      <c r="J7" s="34"/>
      <c r="K7" s="36"/>
      <c r="U7" s="3"/>
      <c r="V7" s="17"/>
      <c r="W7" s="2"/>
      <c r="X7" s="2"/>
      <c r="Y7" s="2"/>
    </row>
    <row r="8" spans="1:25" s="35" customFormat="1" ht="15.75" customHeight="1" thickBot="1">
      <c r="A8" s="63"/>
      <c r="B8" s="33">
        <v>5</v>
      </c>
      <c r="C8" s="3" t="s">
        <v>154</v>
      </c>
      <c r="D8" s="17">
        <v>39580</v>
      </c>
      <c r="E8" s="2">
        <v>9</v>
      </c>
      <c r="F8" s="2">
        <v>9.45</v>
      </c>
      <c r="G8" s="2">
        <v>9.2</v>
      </c>
      <c r="H8" s="2">
        <f t="shared" si="0"/>
        <v>27.65</v>
      </c>
      <c r="I8" s="5">
        <f t="shared" si="1"/>
        <v>9.45</v>
      </c>
      <c r="J8" s="34"/>
      <c r="K8" s="56" t="s">
        <v>11</v>
      </c>
      <c r="L8" s="57"/>
      <c r="M8" s="60">
        <f>SUM(H4:H9)</f>
        <v>139.1</v>
      </c>
      <c r="U8" s="6"/>
      <c r="V8" s="18"/>
      <c r="W8" s="7"/>
      <c r="X8" s="7"/>
      <c r="Y8" s="7"/>
    </row>
    <row r="9" spans="1:13" s="35" customFormat="1" ht="16.5" customHeight="1" thickBot="1">
      <c r="A9" s="64"/>
      <c r="B9" s="37">
        <v>6</v>
      </c>
      <c r="C9" s="6"/>
      <c r="D9" s="18"/>
      <c r="E9" s="7">
        <v>0</v>
      </c>
      <c r="F9" s="7">
        <v>0</v>
      </c>
      <c r="G9" s="7">
        <v>0</v>
      </c>
      <c r="H9" s="7">
        <f t="shared" si="0"/>
        <v>0</v>
      </c>
      <c r="I9" s="8">
        <f t="shared" si="1"/>
        <v>0</v>
      </c>
      <c r="J9" s="34"/>
      <c r="K9" s="58"/>
      <c r="L9" s="59"/>
      <c r="M9" s="61"/>
    </row>
    <row r="11" spans="4:10" ht="15.75" customHeight="1" thickBot="1">
      <c r="D11" s="40"/>
      <c r="J11" s="36"/>
    </row>
    <row r="12" spans="1:9" ht="23.25" customHeight="1" thickBot="1">
      <c r="A12" s="62">
        <v>2</v>
      </c>
      <c r="B12" s="65" t="s">
        <v>7</v>
      </c>
      <c r="C12" s="65"/>
      <c r="D12" s="41" t="s">
        <v>36</v>
      </c>
      <c r="E12" s="65" t="s">
        <v>8</v>
      </c>
      <c r="F12" s="65"/>
      <c r="G12" s="66"/>
      <c r="H12" s="66"/>
      <c r="I12" s="67"/>
    </row>
    <row r="13" spans="1:25" ht="50.25" customHeight="1">
      <c r="A13" s="63"/>
      <c r="B13" s="4" t="s">
        <v>0</v>
      </c>
      <c r="C13" s="4" t="s">
        <v>4</v>
      </c>
      <c r="D13" s="4" t="s">
        <v>5</v>
      </c>
      <c r="E13" s="28" t="s">
        <v>1</v>
      </c>
      <c r="F13" s="28" t="s">
        <v>2</v>
      </c>
      <c r="G13" s="28" t="s">
        <v>3</v>
      </c>
      <c r="H13" s="28" t="s">
        <v>24</v>
      </c>
      <c r="I13" s="29" t="s">
        <v>6</v>
      </c>
      <c r="K13" s="68" t="s">
        <v>9</v>
      </c>
      <c r="L13" s="69"/>
      <c r="M13" s="69"/>
      <c r="N13" s="69"/>
      <c r="O13" s="48">
        <f>SUM(LARGE(E14:E19,1)+(LARGE(E14:E19,2)+(LARGE(E14:E19,3)+(LARGE(F14:F19,1))+(LARGE(F14:F19,2))+(LARGE(F14:F19,3))+(LARGE(G14:G19,1))+(LARGE(G14:G19,2)+(LARGE(G14:G19,3))))))</f>
        <v>82.19999999999999</v>
      </c>
      <c r="U13" s="3"/>
      <c r="V13" s="17"/>
      <c r="W13" s="2"/>
      <c r="X13" s="2"/>
      <c r="Y13" s="2"/>
    </row>
    <row r="14" spans="1:25" ht="15.75" customHeight="1">
      <c r="A14" s="63"/>
      <c r="B14" s="33">
        <v>1</v>
      </c>
      <c r="C14" s="3" t="s">
        <v>69</v>
      </c>
      <c r="D14" s="17">
        <v>39280</v>
      </c>
      <c r="E14" s="2">
        <v>8.3</v>
      </c>
      <c r="F14" s="2">
        <v>9.2</v>
      </c>
      <c r="G14" s="2">
        <v>9.2</v>
      </c>
      <c r="H14" s="2">
        <f aca="true" t="shared" si="2" ref="H14:H19">SUM(E14:G14)</f>
        <v>26.7</v>
      </c>
      <c r="I14" s="5">
        <f aca="true" t="shared" si="3" ref="I14:I19">LARGE(E14:G14,1)</f>
        <v>9.2</v>
      </c>
      <c r="K14" s="51">
        <f>G12</f>
        <v>0</v>
      </c>
      <c r="L14" s="52"/>
      <c r="M14" s="52"/>
      <c r="N14" s="52"/>
      <c r="O14" s="49"/>
      <c r="U14" s="3"/>
      <c r="V14" s="17"/>
      <c r="W14" s="2"/>
      <c r="X14" s="2"/>
      <c r="Y14" s="2"/>
    </row>
    <row r="15" spans="1:25" ht="15.75" customHeight="1">
      <c r="A15" s="63"/>
      <c r="B15" s="33">
        <v>2</v>
      </c>
      <c r="C15" s="3" t="s">
        <v>155</v>
      </c>
      <c r="D15" s="17">
        <v>39301</v>
      </c>
      <c r="E15" s="2">
        <v>9.05</v>
      </c>
      <c r="F15" s="2">
        <v>9.1</v>
      </c>
      <c r="G15" s="2">
        <v>9.4</v>
      </c>
      <c r="H15" s="2">
        <f t="shared" si="2"/>
        <v>27.549999999999997</v>
      </c>
      <c r="I15" s="5">
        <f t="shared" si="3"/>
        <v>9.4</v>
      </c>
      <c r="K15" s="53" t="s">
        <v>10</v>
      </c>
      <c r="L15" s="52"/>
      <c r="M15" s="52"/>
      <c r="N15" s="52"/>
      <c r="O15" s="49"/>
      <c r="U15" s="3"/>
      <c r="V15" s="17"/>
      <c r="W15" s="2"/>
      <c r="X15" s="2"/>
      <c r="Y15" s="2"/>
    </row>
    <row r="16" spans="1:25" ht="15.75" customHeight="1" thickBot="1">
      <c r="A16" s="63"/>
      <c r="B16" s="33">
        <v>3</v>
      </c>
      <c r="C16" s="3" t="s">
        <v>156</v>
      </c>
      <c r="D16" s="17">
        <v>39591</v>
      </c>
      <c r="E16" s="2">
        <v>8.6</v>
      </c>
      <c r="F16" s="2">
        <v>8.9</v>
      </c>
      <c r="G16" s="2">
        <v>9.4</v>
      </c>
      <c r="H16" s="2">
        <f t="shared" si="2"/>
        <v>26.9</v>
      </c>
      <c r="I16" s="5">
        <f t="shared" si="3"/>
        <v>9.4</v>
      </c>
      <c r="K16" s="54" t="str">
        <f>D12</f>
        <v>SPORT MANIA</v>
      </c>
      <c r="L16" s="55"/>
      <c r="M16" s="55"/>
      <c r="N16" s="55"/>
      <c r="O16" s="50"/>
      <c r="U16" s="3"/>
      <c r="V16" s="17"/>
      <c r="W16" s="2"/>
      <c r="X16" s="2"/>
      <c r="Y16" s="2"/>
    </row>
    <row r="17" spans="1:25" ht="15.75" customHeight="1" thickBot="1">
      <c r="A17" s="63"/>
      <c r="B17" s="33">
        <v>4</v>
      </c>
      <c r="C17" s="3" t="s">
        <v>70</v>
      </c>
      <c r="D17" s="17">
        <v>39619</v>
      </c>
      <c r="E17" s="2">
        <v>8.75</v>
      </c>
      <c r="F17" s="2">
        <v>9.25</v>
      </c>
      <c r="G17" s="2">
        <v>9.45</v>
      </c>
      <c r="H17" s="2">
        <f t="shared" si="2"/>
        <v>27.45</v>
      </c>
      <c r="I17" s="5">
        <f t="shared" si="3"/>
        <v>9.45</v>
      </c>
      <c r="K17" s="36"/>
      <c r="L17" s="35"/>
      <c r="M17" s="35"/>
      <c r="N17" s="35"/>
      <c r="O17" s="35"/>
      <c r="U17" s="3"/>
      <c r="V17" s="17"/>
      <c r="W17" s="2"/>
      <c r="X17" s="2"/>
      <c r="Y17" s="2"/>
    </row>
    <row r="18" spans="1:25" ht="15.75" customHeight="1" thickBot="1">
      <c r="A18" s="63"/>
      <c r="B18" s="33">
        <v>5</v>
      </c>
      <c r="C18" s="3"/>
      <c r="D18" s="17"/>
      <c r="E18" s="2">
        <v>0</v>
      </c>
      <c r="F18" s="2">
        <v>0</v>
      </c>
      <c r="G18" s="2">
        <v>0</v>
      </c>
      <c r="H18" s="2">
        <f t="shared" si="2"/>
        <v>0</v>
      </c>
      <c r="I18" s="5">
        <f t="shared" si="3"/>
        <v>0</v>
      </c>
      <c r="K18" s="56" t="s">
        <v>11</v>
      </c>
      <c r="L18" s="57"/>
      <c r="M18" s="60">
        <f>SUM(H14:H19)</f>
        <v>108.60000000000001</v>
      </c>
      <c r="N18" s="35"/>
      <c r="O18" s="35"/>
      <c r="U18" s="3"/>
      <c r="V18" s="18"/>
      <c r="W18" s="7"/>
      <c r="X18" s="7"/>
      <c r="Y18" s="7"/>
    </row>
    <row r="19" spans="1:15" ht="16.5" customHeight="1" thickBot="1">
      <c r="A19" s="64"/>
      <c r="B19" s="37">
        <v>6</v>
      </c>
      <c r="C19" s="6"/>
      <c r="D19" s="18"/>
      <c r="E19" s="7">
        <v>0</v>
      </c>
      <c r="F19" s="7">
        <v>0</v>
      </c>
      <c r="G19" s="7">
        <v>0</v>
      </c>
      <c r="H19" s="7">
        <f t="shared" si="2"/>
        <v>0</v>
      </c>
      <c r="I19" s="8">
        <f t="shared" si="3"/>
        <v>0</v>
      </c>
      <c r="K19" s="58"/>
      <c r="L19" s="59"/>
      <c r="M19" s="61"/>
      <c r="N19" s="35"/>
      <c r="O19" s="35"/>
    </row>
    <row r="20" ht="15.75">
      <c r="K20" s="1"/>
    </row>
    <row r="21" spans="4:11" ht="16.5" thickBot="1">
      <c r="D21" s="40"/>
      <c r="K21" s="1"/>
    </row>
    <row r="22" spans="1:11" ht="16.5" thickBot="1">
      <c r="A22" s="62">
        <v>3</v>
      </c>
      <c r="B22" s="65" t="s">
        <v>7</v>
      </c>
      <c r="C22" s="65"/>
      <c r="D22" s="41" t="s">
        <v>37</v>
      </c>
      <c r="E22" s="65" t="s">
        <v>8</v>
      </c>
      <c r="F22" s="65"/>
      <c r="G22" s="66"/>
      <c r="H22" s="66"/>
      <c r="I22" s="66"/>
      <c r="K22" s="1"/>
    </row>
    <row r="23" spans="1:25" ht="47.25">
      <c r="A23" s="63"/>
      <c r="B23" s="4" t="s">
        <v>0</v>
      </c>
      <c r="C23" s="4" t="s">
        <v>4</v>
      </c>
      <c r="D23" s="4" t="s">
        <v>5</v>
      </c>
      <c r="E23" s="28" t="s">
        <v>1</v>
      </c>
      <c r="F23" s="28" t="s">
        <v>2</v>
      </c>
      <c r="G23" s="28" t="s">
        <v>3</v>
      </c>
      <c r="H23" s="28" t="s">
        <v>24</v>
      </c>
      <c r="I23" s="29" t="s">
        <v>6</v>
      </c>
      <c r="K23" s="68" t="s">
        <v>9</v>
      </c>
      <c r="L23" s="69"/>
      <c r="M23" s="69"/>
      <c r="N23" s="69"/>
      <c r="O23" s="48">
        <f>SUM(LARGE(E24:E29,1)+(LARGE(E24:E29,2)+(LARGE(E24:E29,3)+(LARGE(F24:F29,1))+(LARGE(F24:F29,2))+(LARGE(F24:F29,3))+(LARGE(G24:G29,1))+(LARGE(G24:G29,2)+(LARGE(G24:G29,3))))))</f>
        <v>83.94999999999999</v>
      </c>
      <c r="U23" s="3"/>
      <c r="V23" s="17"/>
      <c r="W23" s="2"/>
      <c r="X23" s="2"/>
      <c r="Y23" s="2"/>
    </row>
    <row r="24" spans="1:25" ht="19.5" customHeight="1">
      <c r="A24" s="63"/>
      <c r="B24" s="33">
        <v>1</v>
      </c>
      <c r="C24" s="3" t="s">
        <v>212</v>
      </c>
      <c r="D24" s="17">
        <v>39269</v>
      </c>
      <c r="E24" s="2">
        <v>9.2</v>
      </c>
      <c r="F24" s="2">
        <v>8.7</v>
      </c>
      <c r="G24" s="2">
        <v>9.2</v>
      </c>
      <c r="H24" s="2">
        <f aca="true" t="shared" si="4" ref="H24:H29">SUM(E24:G24)</f>
        <v>27.099999999999998</v>
      </c>
      <c r="I24" s="5">
        <f aca="true" t="shared" si="5" ref="I24:I29">LARGE(E24:G24,1)</f>
        <v>9.2</v>
      </c>
      <c r="K24" s="51">
        <f>G22</f>
        <v>0</v>
      </c>
      <c r="L24" s="52"/>
      <c r="M24" s="52"/>
      <c r="N24" s="52"/>
      <c r="O24" s="49"/>
      <c r="U24" s="3"/>
      <c r="V24" s="17"/>
      <c r="W24" s="2"/>
      <c r="X24" s="2"/>
      <c r="Y24" s="2"/>
    </row>
    <row r="25" spans="1:25" ht="18.75" customHeight="1">
      <c r="A25" s="63"/>
      <c r="B25" s="33">
        <v>2</v>
      </c>
      <c r="C25" s="3" t="s">
        <v>213</v>
      </c>
      <c r="D25" s="17">
        <v>39257</v>
      </c>
      <c r="E25" s="2">
        <v>9.35</v>
      </c>
      <c r="F25" s="2">
        <v>9.1</v>
      </c>
      <c r="G25" s="2">
        <v>9.4</v>
      </c>
      <c r="H25" s="2">
        <f t="shared" si="4"/>
        <v>27.85</v>
      </c>
      <c r="I25" s="5">
        <f t="shared" si="5"/>
        <v>9.4</v>
      </c>
      <c r="K25" s="53" t="s">
        <v>10</v>
      </c>
      <c r="L25" s="52"/>
      <c r="M25" s="52"/>
      <c r="N25" s="52"/>
      <c r="O25" s="49"/>
      <c r="U25" s="3"/>
      <c r="V25" s="17"/>
      <c r="W25" s="2"/>
      <c r="X25" s="2"/>
      <c r="Y25" s="2"/>
    </row>
    <row r="26" spans="1:25" ht="20.25" customHeight="1" thickBot="1">
      <c r="A26" s="63"/>
      <c r="B26" s="33">
        <v>3</v>
      </c>
      <c r="C26" s="3" t="s">
        <v>214</v>
      </c>
      <c r="D26" s="17">
        <v>40194</v>
      </c>
      <c r="E26" s="2">
        <v>9.25</v>
      </c>
      <c r="F26" s="2">
        <v>9</v>
      </c>
      <c r="G26" s="2">
        <v>9.15</v>
      </c>
      <c r="H26" s="2">
        <f t="shared" si="4"/>
        <v>27.4</v>
      </c>
      <c r="I26" s="5">
        <f t="shared" si="5"/>
        <v>9.25</v>
      </c>
      <c r="K26" s="54" t="str">
        <f>D22</f>
        <v>BUSHI</v>
      </c>
      <c r="L26" s="55"/>
      <c r="M26" s="55"/>
      <c r="N26" s="55"/>
      <c r="O26" s="50"/>
      <c r="U26" s="3"/>
      <c r="V26" s="17"/>
      <c r="W26" s="2"/>
      <c r="X26" s="2"/>
      <c r="Y26" s="2"/>
    </row>
    <row r="27" spans="1:25" ht="16.5" thickBot="1">
      <c r="A27" s="63"/>
      <c r="B27" s="33">
        <v>4</v>
      </c>
      <c r="C27" s="3" t="s">
        <v>215</v>
      </c>
      <c r="D27" s="17">
        <v>39371</v>
      </c>
      <c r="E27" s="2">
        <v>9.35</v>
      </c>
      <c r="F27" s="2">
        <v>9.35</v>
      </c>
      <c r="G27" s="2">
        <v>9.55</v>
      </c>
      <c r="H27" s="2">
        <f t="shared" si="4"/>
        <v>28.25</v>
      </c>
      <c r="I27" s="5">
        <f t="shared" si="5"/>
        <v>9.55</v>
      </c>
      <c r="K27" s="36"/>
      <c r="L27" s="35"/>
      <c r="M27" s="35"/>
      <c r="N27" s="35"/>
      <c r="O27" s="35"/>
      <c r="U27" s="3"/>
      <c r="V27" s="17"/>
      <c r="W27" s="2"/>
      <c r="X27" s="2"/>
      <c r="Y27" s="2"/>
    </row>
    <row r="28" spans="1:25" ht="16.5" thickBot="1">
      <c r="A28" s="63"/>
      <c r="B28" s="33">
        <v>5</v>
      </c>
      <c r="C28" s="3" t="s">
        <v>216</v>
      </c>
      <c r="D28" s="17">
        <v>39221</v>
      </c>
      <c r="E28" s="2">
        <v>9.05</v>
      </c>
      <c r="F28" s="2">
        <v>9.3</v>
      </c>
      <c r="G28" s="2">
        <v>9.3</v>
      </c>
      <c r="H28" s="2">
        <f t="shared" si="4"/>
        <v>27.650000000000002</v>
      </c>
      <c r="I28" s="5">
        <f t="shared" si="5"/>
        <v>9.3</v>
      </c>
      <c r="K28" s="56" t="s">
        <v>11</v>
      </c>
      <c r="L28" s="57"/>
      <c r="M28" s="60">
        <f>SUM(H24:H29)</f>
        <v>138.25</v>
      </c>
      <c r="N28" s="35"/>
      <c r="O28" s="35"/>
      <c r="U28" s="3"/>
      <c r="V28" s="18"/>
      <c r="W28" s="7"/>
      <c r="X28" s="7"/>
      <c r="Y28" s="7"/>
    </row>
    <row r="29" spans="1:15" ht="16.5" thickBot="1">
      <c r="A29" s="64"/>
      <c r="B29" s="37">
        <v>6</v>
      </c>
      <c r="C29" s="6"/>
      <c r="D29" s="18"/>
      <c r="E29" s="7">
        <v>0</v>
      </c>
      <c r="F29" s="7">
        <v>0</v>
      </c>
      <c r="G29" s="7">
        <v>0</v>
      </c>
      <c r="H29" s="7">
        <f t="shared" si="4"/>
        <v>0</v>
      </c>
      <c r="I29" s="8">
        <f t="shared" si="5"/>
        <v>0</v>
      </c>
      <c r="K29" s="58"/>
      <c r="L29" s="59"/>
      <c r="M29" s="61"/>
      <c r="N29" s="35"/>
      <c r="O29" s="35"/>
    </row>
    <row r="30" ht="15.75">
      <c r="K30" s="1"/>
    </row>
    <row r="31" spans="4:11" ht="16.5" thickBot="1">
      <c r="D31" s="40"/>
      <c r="K31" s="1"/>
    </row>
    <row r="32" spans="1:11" ht="16.5" thickBot="1">
      <c r="A32" s="62">
        <v>4</v>
      </c>
      <c r="B32" s="65" t="s">
        <v>7</v>
      </c>
      <c r="C32" s="65"/>
      <c r="D32" s="41" t="s">
        <v>38</v>
      </c>
      <c r="E32" s="65" t="s">
        <v>8</v>
      </c>
      <c r="F32" s="65"/>
      <c r="G32" s="66"/>
      <c r="H32" s="66"/>
      <c r="I32" s="67"/>
      <c r="K32" s="1"/>
    </row>
    <row r="33" spans="1:25" ht="47.25">
      <c r="A33" s="63"/>
      <c r="B33" s="4" t="s">
        <v>0</v>
      </c>
      <c r="C33" s="4" t="s">
        <v>4</v>
      </c>
      <c r="D33" s="4" t="s">
        <v>5</v>
      </c>
      <c r="E33" s="28" t="s">
        <v>1</v>
      </c>
      <c r="F33" s="28" t="s">
        <v>2</v>
      </c>
      <c r="G33" s="28" t="s">
        <v>3</v>
      </c>
      <c r="H33" s="28" t="s">
        <v>24</v>
      </c>
      <c r="I33" s="29" t="s">
        <v>6</v>
      </c>
      <c r="K33" s="68" t="s">
        <v>9</v>
      </c>
      <c r="L33" s="69"/>
      <c r="M33" s="69"/>
      <c r="N33" s="69"/>
      <c r="O33" s="48">
        <f>SUM(LARGE(E34:E39,1)+(LARGE(E34:E39,2)+(LARGE(E34:E39,3)+(LARGE(F34:F39,1))+(LARGE(F34:F39,2))+(LARGE(F34:F39,3))+(LARGE(G34:G39,1))+(LARGE(G34:G39,2)+(LARGE(G34:G39,3))))))</f>
        <v>82.75</v>
      </c>
      <c r="U33" s="3"/>
      <c r="V33" s="17"/>
      <c r="W33" s="2"/>
      <c r="X33" s="2"/>
      <c r="Y33" s="2"/>
    </row>
    <row r="34" spans="1:25" ht="19.5" customHeight="1">
      <c r="A34" s="63"/>
      <c r="B34" s="33">
        <v>1</v>
      </c>
      <c r="C34" s="3" t="s">
        <v>209</v>
      </c>
      <c r="D34" s="17">
        <v>39732</v>
      </c>
      <c r="E34" s="2">
        <v>9.2</v>
      </c>
      <c r="F34" s="2">
        <v>9.1</v>
      </c>
      <c r="G34" s="2">
        <v>9.35</v>
      </c>
      <c r="H34" s="2">
        <f aca="true" t="shared" si="6" ref="H34:H39">SUM(E34:G34)</f>
        <v>27.65</v>
      </c>
      <c r="I34" s="5">
        <f aca="true" t="shared" si="7" ref="I34:I39">LARGE(E34:G34,1)</f>
        <v>9.35</v>
      </c>
      <c r="K34" s="51">
        <f>G32</f>
        <v>0</v>
      </c>
      <c r="L34" s="52"/>
      <c r="M34" s="52"/>
      <c r="N34" s="52"/>
      <c r="O34" s="49"/>
      <c r="U34" s="3"/>
      <c r="V34" s="17"/>
      <c r="W34" s="2"/>
      <c r="X34" s="2"/>
      <c r="Y34" s="2"/>
    </row>
    <row r="35" spans="1:25" ht="18.75" customHeight="1">
      <c r="A35" s="63"/>
      <c r="B35" s="33">
        <v>2</v>
      </c>
      <c r="C35" s="3" t="s">
        <v>210</v>
      </c>
      <c r="D35" s="17">
        <v>39849</v>
      </c>
      <c r="E35" s="2">
        <v>9.1</v>
      </c>
      <c r="F35" s="2">
        <v>8.7</v>
      </c>
      <c r="G35" s="2">
        <v>9.6</v>
      </c>
      <c r="H35" s="2">
        <f t="shared" si="6"/>
        <v>27.4</v>
      </c>
      <c r="I35" s="5">
        <f t="shared" si="7"/>
        <v>9.6</v>
      </c>
      <c r="K35" s="53" t="s">
        <v>10</v>
      </c>
      <c r="L35" s="52"/>
      <c r="M35" s="52"/>
      <c r="N35" s="52"/>
      <c r="O35" s="49"/>
      <c r="U35" s="3"/>
      <c r="V35" s="17"/>
      <c r="W35" s="2"/>
      <c r="X35" s="2"/>
      <c r="Y35" s="2"/>
    </row>
    <row r="36" spans="1:25" ht="20.25" customHeight="1" thickBot="1">
      <c r="A36" s="63"/>
      <c r="B36" s="33">
        <v>3</v>
      </c>
      <c r="C36" s="3" t="s">
        <v>211</v>
      </c>
      <c r="D36" s="17">
        <v>39623</v>
      </c>
      <c r="E36" s="2">
        <v>9.3</v>
      </c>
      <c r="F36" s="2">
        <v>9.15</v>
      </c>
      <c r="G36" s="2">
        <v>9.25</v>
      </c>
      <c r="H36" s="2">
        <f t="shared" si="6"/>
        <v>27.700000000000003</v>
      </c>
      <c r="I36" s="5">
        <f t="shared" si="7"/>
        <v>9.3</v>
      </c>
      <c r="K36" s="54" t="str">
        <f>D32</f>
        <v>LORETO</v>
      </c>
      <c r="L36" s="55"/>
      <c r="M36" s="55"/>
      <c r="N36" s="55"/>
      <c r="O36" s="50"/>
      <c r="U36" s="3"/>
      <c r="V36" s="17"/>
      <c r="W36" s="2"/>
      <c r="X36" s="2"/>
      <c r="Y36" s="2"/>
    </row>
    <row r="37" spans="1:25" ht="16.5" thickBot="1">
      <c r="A37" s="63"/>
      <c r="B37" s="33">
        <v>4</v>
      </c>
      <c r="C37" s="3"/>
      <c r="D37" s="17"/>
      <c r="E37" s="2">
        <v>0</v>
      </c>
      <c r="F37" s="2">
        <v>0</v>
      </c>
      <c r="G37" s="2">
        <v>0</v>
      </c>
      <c r="H37" s="2">
        <f t="shared" si="6"/>
        <v>0</v>
      </c>
      <c r="I37" s="5">
        <f t="shared" si="7"/>
        <v>0</v>
      </c>
      <c r="K37" s="36"/>
      <c r="L37" s="35"/>
      <c r="M37" s="35"/>
      <c r="N37" s="35"/>
      <c r="O37" s="35"/>
      <c r="U37" s="3"/>
      <c r="V37" s="17"/>
      <c r="W37" s="2"/>
      <c r="X37" s="2"/>
      <c r="Y37" s="2"/>
    </row>
    <row r="38" spans="1:25" ht="16.5" thickBot="1">
      <c r="A38" s="63"/>
      <c r="B38" s="33">
        <v>5</v>
      </c>
      <c r="C38" s="3"/>
      <c r="D38" s="17"/>
      <c r="E38" s="2">
        <v>0</v>
      </c>
      <c r="F38" s="2">
        <v>0</v>
      </c>
      <c r="G38" s="2">
        <v>0</v>
      </c>
      <c r="H38" s="2">
        <f t="shared" si="6"/>
        <v>0</v>
      </c>
      <c r="I38" s="5">
        <f t="shared" si="7"/>
        <v>0</v>
      </c>
      <c r="K38" s="56" t="s">
        <v>11</v>
      </c>
      <c r="L38" s="57"/>
      <c r="M38" s="60">
        <f>SUM(H34:H39)</f>
        <v>82.75</v>
      </c>
      <c r="N38" s="35"/>
      <c r="O38" s="35"/>
      <c r="U38" s="6"/>
      <c r="V38" s="18"/>
      <c r="W38" s="7"/>
      <c r="X38" s="7"/>
      <c r="Y38" s="7"/>
    </row>
    <row r="39" spans="1:15" ht="16.5" thickBot="1">
      <c r="A39" s="64"/>
      <c r="B39" s="37">
        <v>6</v>
      </c>
      <c r="C39" s="6"/>
      <c r="D39" s="18"/>
      <c r="E39" s="7">
        <v>0</v>
      </c>
      <c r="F39" s="7">
        <v>0</v>
      </c>
      <c r="G39" s="7">
        <v>0</v>
      </c>
      <c r="H39" s="7">
        <f t="shared" si="6"/>
        <v>0</v>
      </c>
      <c r="I39" s="8">
        <f t="shared" si="7"/>
        <v>0</v>
      </c>
      <c r="K39" s="58"/>
      <c r="L39" s="59"/>
      <c r="M39" s="61"/>
      <c r="N39" s="35"/>
      <c r="O39" s="35"/>
    </row>
    <row r="40" ht="15.75">
      <c r="K40" s="1"/>
    </row>
    <row r="41" spans="4:11" ht="16.5" thickBot="1">
      <c r="D41" s="40"/>
      <c r="K41" s="1"/>
    </row>
    <row r="42" spans="1:11" ht="16.5" thickBot="1">
      <c r="A42" s="62">
        <v>5</v>
      </c>
      <c r="B42" s="65" t="s">
        <v>7</v>
      </c>
      <c r="C42" s="65"/>
      <c r="D42" s="41" t="s">
        <v>39</v>
      </c>
      <c r="E42" s="65" t="s">
        <v>8</v>
      </c>
      <c r="F42" s="65"/>
      <c r="G42" s="66"/>
      <c r="H42" s="66"/>
      <c r="I42" s="67"/>
      <c r="K42" s="1"/>
    </row>
    <row r="43" spans="1:15" ht="47.25">
      <c r="A43" s="63"/>
      <c r="B43" s="4" t="s">
        <v>0</v>
      </c>
      <c r="C43" s="4" t="s">
        <v>4</v>
      </c>
      <c r="D43" s="4" t="s">
        <v>5</v>
      </c>
      <c r="E43" s="28" t="s">
        <v>1</v>
      </c>
      <c r="F43" s="28" t="s">
        <v>2</v>
      </c>
      <c r="G43" s="28" t="s">
        <v>3</v>
      </c>
      <c r="H43" s="28" t="s">
        <v>24</v>
      </c>
      <c r="I43" s="29" t="s">
        <v>6</v>
      </c>
      <c r="K43" s="68" t="s">
        <v>9</v>
      </c>
      <c r="L43" s="69"/>
      <c r="M43" s="69"/>
      <c r="N43" s="69"/>
      <c r="O43" s="48">
        <f>SUM(LARGE(E44:E49,1)+(LARGE(E44:E49,2)+(LARGE(E44:E49,3)+(LARGE(F44:F49,1))+(LARGE(F44:F49,2))+(LARGE(F44:F49,3))+(LARGE(G44:G49,1))+(LARGE(G44:G49,2)+(LARGE(G44:G49,3))))))</f>
        <v>81.3</v>
      </c>
    </row>
    <row r="44" spans="1:15" ht="19.5" customHeight="1">
      <c r="A44" s="63"/>
      <c r="B44" s="33">
        <v>1</v>
      </c>
      <c r="C44" s="3" t="s">
        <v>205</v>
      </c>
      <c r="D44" s="17">
        <v>39178</v>
      </c>
      <c r="E44" s="2">
        <v>7.9</v>
      </c>
      <c r="F44" s="2">
        <v>8.5</v>
      </c>
      <c r="G44" s="2">
        <v>9.25</v>
      </c>
      <c r="H44" s="2">
        <f aca="true" t="shared" si="8" ref="H44:H49">SUM(E44:G44)</f>
        <v>25.65</v>
      </c>
      <c r="I44" s="5">
        <f aca="true" t="shared" si="9" ref="I44:I49">LARGE(E44:G44,1)</f>
        <v>9.25</v>
      </c>
      <c r="K44" s="51">
        <f>G42</f>
        <v>0</v>
      </c>
      <c r="L44" s="52"/>
      <c r="M44" s="52"/>
      <c r="N44" s="52"/>
      <c r="O44" s="49"/>
    </row>
    <row r="45" spans="1:15" ht="18.75" customHeight="1">
      <c r="A45" s="63"/>
      <c r="B45" s="33">
        <v>2</v>
      </c>
      <c r="C45" s="3" t="s">
        <v>206</v>
      </c>
      <c r="D45" s="17">
        <v>39416</v>
      </c>
      <c r="E45" s="2">
        <v>8.55</v>
      </c>
      <c r="F45" s="2">
        <v>8.7</v>
      </c>
      <c r="G45" s="2">
        <v>9.15</v>
      </c>
      <c r="H45" s="2">
        <f t="shared" si="8"/>
        <v>26.4</v>
      </c>
      <c r="I45" s="5">
        <f t="shared" si="9"/>
        <v>9.15</v>
      </c>
      <c r="K45" s="53" t="s">
        <v>10</v>
      </c>
      <c r="L45" s="52"/>
      <c r="M45" s="52"/>
      <c r="N45" s="52"/>
      <c r="O45" s="49"/>
    </row>
    <row r="46" spans="1:15" ht="20.25" customHeight="1" thickBot="1">
      <c r="A46" s="63"/>
      <c r="B46" s="33">
        <v>3</v>
      </c>
      <c r="C46" s="3" t="s">
        <v>207</v>
      </c>
      <c r="D46" s="17">
        <v>39116</v>
      </c>
      <c r="E46" s="2">
        <v>8.95</v>
      </c>
      <c r="F46" s="2">
        <v>8.9</v>
      </c>
      <c r="G46" s="2">
        <v>9.4</v>
      </c>
      <c r="H46" s="2">
        <f t="shared" si="8"/>
        <v>27.25</v>
      </c>
      <c r="I46" s="5">
        <f t="shared" si="9"/>
        <v>9.4</v>
      </c>
      <c r="K46" s="54" t="str">
        <f>D42</f>
        <v>CLINIQUE</v>
      </c>
      <c r="L46" s="55"/>
      <c r="M46" s="55"/>
      <c r="N46" s="55"/>
      <c r="O46" s="50"/>
    </row>
    <row r="47" spans="1:15" ht="16.5" thickBot="1">
      <c r="A47" s="63"/>
      <c r="B47" s="33">
        <v>4</v>
      </c>
      <c r="C47" s="3" t="s">
        <v>208</v>
      </c>
      <c r="D47" s="17">
        <v>39090</v>
      </c>
      <c r="E47" s="2">
        <v>9.1</v>
      </c>
      <c r="F47" s="2">
        <v>9.25</v>
      </c>
      <c r="G47" s="2">
        <v>9.2</v>
      </c>
      <c r="H47" s="2">
        <f t="shared" si="8"/>
        <v>27.55</v>
      </c>
      <c r="I47" s="5">
        <f t="shared" si="9"/>
        <v>9.25</v>
      </c>
      <c r="K47" s="36"/>
      <c r="L47" s="35"/>
      <c r="M47" s="35"/>
      <c r="N47" s="35"/>
      <c r="O47" s="35"/>
    </row>
    <row r="48" spans="1:15" ht="15.75">
      <c r="A48" s="63"/>
      <c r="B48" s="33">
        <v>5</v>
      </c>
      <c r="C48" s="3"/>
      <c r="D48" s="17"/>
      <c r="E48" s="2">
        <v>0</v>
      </c>
      <c r="F48" s="2">
        <v>0</v>
      </c>
      <c r="G48" s="2">
        <v>0</v>
      </c>
      <c r="H48" s="2">
        <f t="shared" si="8"/>
        <v>0</v>
      </c>
      <c r="I48" s="5">
        <f t="shared" si="9"/>
        <v>0</v>
      </c>
      <c r="K48" s="56" t="s">
        <v>11</v>
      </c>
      <c r="L48" s="57"/>
      <c r="M48" s="60">
        <f>SUM(H44:H49)</f>
        <v>106.85</v>
      </c>
      <c r="N48" s="35"/>
      <c r="O48" s="35"/>
    </row>
    <row r="49" spans="1:15" ht="16.5" thickBot="1">
      <c r="A49" s="64"/>
      <c r="B49" s="37">
        <v>6</v>
      </c>
      <c r="C49" s="6"/>
      <c r="D49" s="18"/>
      <c r="E49" s="7">
        <v>0</v>
      </c>
      <c r="F49" s="7">
        <v>0</v>
      </c>
      <c r="G49" s="7">
        <v>0</v>
      </c>
      <c r="H49" s="7">
        <f t="shared" si="8"/>
        <v>0</v>
      </c>
      <c r="I49" s="8">
        <f t="shared" si="9"/>
        <v>0</v>
      </c>
      <c r="K49" s="58"/>
      <c r="L49" s="59"/>
      <c r="M49" s="61"/>
      <c r="N49" s="35"/>
      <c r="O49" s="35"/>
    </row>
    <row r="51" ht="16.5" thickBot="1">
      <c r="D51" s="40"/>
    </row>
    <row r="52" spans="1:9" ht="16.5" thickBot="1">
      <c r="A52" s="62">
        <v>6</v>
      </c>
      <c r="B52" s="65" t="s">
        <v>7</v>
      </c>
      <c r="C52" s="65"/>
      <c r="D52" s="41" t="s">
        <v>40</v>
      </c>
      <c r="E52" s="65" t="s">
        <v>8</v>
      </c>
      <c r="F52" s="65"/>
      <c r="G52" s="66"/>
      <c r="H52" s="66"/>
      <c r="I52" s="67"/>
    </row>
    <row r="53" spans="1:15" ht="47.25">
      <c r="A53" s="63"/>
      <c r="B53" s="4" t="s">
        <v>0</v>
      </c>
      <c r="C53" s="4" t="s">
        <v>4</v>
      </c>
      <c r="D53" s="4" t="s">
        <v>5</v>
      </c>
      <c r="E53" s="28" t="s">
        <v>1</v>
      </c>
      <c r="F53" s="28" t="s">
        <v>2</v>
      </c>
      <c r="G53" s="28" t="s">
        <v>3</v>
      </c>
      <c r="H53" s="28" t="s">
        <v>24</v>
      </c>
      <c r="I53" s="29" t="s">
        <v>6</v>
      </c>
      <c r="K53" s="68" t="s">
        <v>9</v>
      </c>
      <c r="L53" s="69"/>
      <c r="M53" s="69"/>
      <c r="N53" s="69"/>
      <c r="O53" s="48">
        <f>SUM(LARGE(E54:E59,1)+(LARGE(E54:E59,2)+(LARGE(E54:E59,3)+(LARGE(F54:F59,1))+(LARGE(F54:F59,2))+(LARGE(F54:F59,3))+(LARGE(G54:G59,1))+(LARGE(G54:G59,2)+(LARGE(G54:G59,3))))))</f>
        <v>80.6</v>
      </c>
    </row>
    <row r="54" spans="1:15" ht="19.5" customHeight="1">
      <c r="A54" s="63"/>
      <c r="B54" s="33">
        <v>1</v>
      </c>
      <c r="C54" s="3" t="s">
        <v>202</v>
      </c>
      <c r="D54" s="17">
        <v>40181</v>
      </c>
      <c r="E54" s="2">
        <v>8.85</v>
      </c>
      <c r="F54" s="2">
        <v>9.2</v>
      </c>
      <c r="G54" s="2">
        <v>9.3</v>
      </c>
      <c r="H54" s="2">
        <f aca="true" t="shared" si="10" ref="H54:H59">SUM(E54:G54)</f>
        <v>27.349999999999998</v>
      </c>
      <c r="I54" s="5">
        <f aca="true" t="shared" si="11" ref="I54:I59">LARGE(E54:G54,1)</f>
        <v>9.3</v>
      </c>
      <c r="K54" s="51">
        <f>G52</f>
        <v>0</v>
      </c>
      <c r="L54" s="52"/>
      <c r="M54" s="52"/>
      <c r="N54" s="52"/>
      <c r="O54" s="49"/>
    </row>
    <row r="55" spans="1:15" ht="18.75" customHeight="1">
      <c r="A55" s="63"/>
      <c r="B55" s="33">
        <v>2</v>
      </c>
      <c r="C55" s="3" t="s">
        <v>203</v>
      </c>
      <c r="D55" s="17">
        <v>39742</v>
      </c>
      <c r="E55" s="2">
        <v>8.8</v>
      </c>
      <c r="F55" s="2">
        <v>8.1</v>
      </c>
      <c r="G55" s="2">
        <v>9.15</v>
      </c>
      <c r="H55" s="2">
        <f t="shared" si="10"/>
        <v>26.049999999999997</v>
      </c>
      <c r="I55" s="5">
        <f t="shared" si="11"/>
        <v>9.15</v>
      </c>
      <c r="K55" s="53" t="s">
        <v>10</v>
      </c>
      <c r="L55" s="52"/>
      <c r="M55" s="52"/>
      <c r="N55" s="52"/>
      <c r="O55" s="49"/>
    </row>
    <row r="56" spans="1:15" ht="20.25" customHeight="1" thickBot="1">
      <c r="A56" s="63"/>
      <c r="B56" s="33">
        <v>3</v>
      </c>
      <c r="C56" s="3" t="s">
        <v>204</v>
      </c>
      <c r="D56" s="17">
        <v>39869</v>
      </c>
      <c r="E56" s="2">
        <v>9.1</v>
      </c>
      <c r="F56" s="2">
        <v>9.1</v>
      </c>
      <c r="G56" s="2">
        <v>9</v>
      </c>
      <c r="H56" s="2">
        <f t="shared" si="10"/>
        <v>27.2</v>
      </c>
      <c r="I56" s="5">
        <f t="shared" si="11"/>
        <v>9.1</v>
      </c>
      <c r="K56" s="54" t="str">
        <f>D52</f>
        <v>MONTECATINI</v>
      </c>
      <c r="L56" s="55"/>
      <c r="M56" s="55"/>
      <c r="N56" s="55"/>
      <c r="O56" s="50"/>
    </row>
    <row r="57" spans="1:15" ht="16.5" thickBot="1">
      <c r="A57" s="63"/>
      <c r="B57" s="33">
        <v>4</v>
      </c>
      <c r="C57" s="3"/>
      <c r="D57" s="17"/>
      <c r="E57" s="2">
        <v>0</v>
      </c>
      <c r="F57" s="2">
        <v>0</v>
      </c>
      <c r="G57" s="2">
        <v>0</v>
      </c>
      <c r="H57" s="2">
        <f t="shared" si="10"/>
        <v>0</v>
      </c>
      <c r="I57" s="5">
        <f t="shared" si="11"/>
        <v>0</v>
      </c>
      <c r="K57" s="36"/>
      <c r="L57" s="35"/>
      <c r="M57" s="35"/>
      <c r="N57" s="35"/>
      <c r="O57" s="35"/>
    </row>
    <row r="58" spans="1:15" ht="15.75">
      <c r="A58" s="63"/>
      <c r="B58" s="33">
        <v>5</v>
      </c>
      <c r="C58" s="3"/>
      <c r="D58" s="17"/>
      <c r="E58" s="2">
        <v>0</v>
      </c>
      <c r="F58" s="2">
        <v>0</v>
      </c>
      <c r="G58" s="2">
        <v>0</v>
      </c>
      <c r="H58" s="2">
        <f t="shared" si="10"/>
        <v>0</v>
      </c>
      <c r="I58" s="5">
        <f t="shared" si="11"/>
        <v>0</v>
      </c>
      <c r="K58" s="56" t="s">
        <v>11</v>
      </c>
      <c r="L58" s="57"/>
      <c r="M58" s="60">
        <f>SUM(H54:H59)</f>
        <v>80.6</v>
      </c>
      <c r="N58" s="35"/>
      <c r="O58" s="35"/>
    </row>
    <row r="59" spans="1:15" ht="16.5" thickBot="1">
      <c r="A59" s="64"/>
      <c r="B59" s="37">
        <v>6</v>
      </c>
      <c r="C59" s="6"/>
      <c r="D59" s="18"/>
      <c r="E59" s="7">
        <v>0</v>
      </c>
      <c r="F59" s="7">
        <v>0</v>
      </c>
      <c r="G59" s="7">
        <v>0</v>
      </c>
      <c r="H59" s="7">
        <f t="shared" si="10"/>
        <v>0</v>
      </c>
      <c r="I59" s="8">
        <f t="shared" si="11"/>
        <v>0</v>
      </c>
      <c r="K59" s="58"/>
      <c r="L59" s="59"/>
      <c r="M59" s="61"/>
      <c r="N59" s="35"/>
      <c r="O59" s="35"/>
    </row>
    <row r="61" ht="16.5" thickBot="1">
      <c r="D61" s="40"/>
    </row>
    <row r="62" spans="1:9" ht="16.5" thickBot="1">
      <c r="A62" s="62">
        <v>7</v>
      </c>
      <c r="B62" s="65" t="s">
        <v>7</v>
      </c>
      <c r="C62" s="65"/>
      <c r="D62" s="41" t="s">
        <v>41</v>
      </c>
      <c r="E62" s="65" t="s">
        <v>8</v>
      </c>
      <c r="F62" s="65"/>
      <c r="G62" s="66"/>
      <c r="H62" s="66"/>
      <c r="I62" s="67"/>
    </row>
    <row r="63" spans="1:15" ht="47.25">
      <c r="A63" s="63"/>
      <c r="B63" s="4" t="s">
        <v>0</v>
      </c>
      <c r="C63" s="4" t="s">
        <v>4</v>
      </c>
      <c r="D63" s="4" t="s">
        <v>5</v>
      </c>
      <c r="E63" s="28" t="s">
        <v>1</v>
      </c>
      <c r="F63" s="28" t="s">
        <v>2</v>
      </c>
      <c r="G63" s="28" t="s">
        <v>3</v>
      </c>
      <c r="H63" s="28" t="s">
        <v>24</v>
      </c>
      <c r="I63" s="29" t="s">
        <v>6</v>
      </c>
      <c r="K63" s="68" t="s">
        <v>9</v>
      </c>
      <c r="L63" s="69"/>
      <c r="M63" s="69"/>
      <c r="N63" s="69"/>
      <c r="O63" s="48">
        <f>SUM(LARGE(E64:E69,1)+(LARGE(E64:E69,2)+(LARGE(E64:E69,3)+(LARGE(F64:F69,1))+(LARGE(F64:F69,2))+(LARGE(F64:F69,3))+(LARGE(G64:G69,1))+(LARGE(G64:G69,2)+(LARGE(G64:G69,3))))))</f>
        <v>81.7</v>
      </c>
    </row>
    <row r="64" spans="1:15" ht="19.5" customHeight="1">
      <c r="A64" s="63"/>
      <c r="B64" s="33">
        <v>1</v>
      </c>
      <c r="C64" s="3" t="s">
        <v>199</v>
      </c>
      <c r="D64" s="17">
        <v>39772</v>
      </c>
      <c r="E64" s="2">
        <v>8.75</v>
      </c>
      <c r="F64" s="2">
        <v>8.9</v>
      </c>
      <c r="G64" s="2">
        <v>9.05</v>
      </c>
      <c r="H64" s="2">
        <f aca="true" t="shared" si="12" ref="H64:H69">SUM(E64:G64)</f>
        <v>26.7</v>
      </c>
      <c r="I64" s="5">
        <f aca="true" t="shared" si="13" ref="I64:I69">LARGE(E64:G64,1)</f>
        <v>9.05</v>
      </c>
      <c r="K64" s="51">
        <f>G62</f>
        <v>0</v>
      </c>
      <c r="L64" s="52"/>
      <c r="M64" s="52"/>
      <c r="N64" s="52"/>
      <c r="O64" s="49"/>
    </row>
    <row r="65" spans="1:15" ht="18.75" customHeight="1">
      <c r="A65" s="63"/>
      <c r="B65" s="33">
        <v>2</v>
      </c>
      <c r="C65" s="3" t="s">
        <v>200</v>
      </c>
      <c r="D65" s="17">
        <v>39414</v>
      </c>
      <c r="E65" s="2">
        <v>9.2</v>
      </c>
      <c r="F65" s="2">
        <v>9.15</v>
      </c>
      <c r="G65" s="2">
        <v>9.35</v>
      </c>
      <c r="H65" s="2">
        <f t="shared" si="12"/>
        <v>27.700000000000003</v>
      </c>
      <c r="I65" s="5">
        <f t="shared" si="13"/>
        <v>9.35</v>
      </c>
      <c r="K65" s="53" t="s">
        <v>10</v>
      </c>
      <c r="L65" s="52"/>
      <c r="M65" s="52"/>
      <c r="N65" s="52"/>
      <c r="O65" s="49"/>
    </row>
    <row r="66" spans="1:15" ht="20.25" customHeight="1" thickBot="1">
      <c r="A66" s="63"/>
      <c r="B66" s="33">
        <v>3</v>
      </c>
      <c r="C66" s="3" t="s">
        <v>201</v>
      </c>
      <c r="D66" s="17">
        <v>39410</v>
      </c>
      <c r="E66" s="2">
        <v>9.5</v>
      </c>
      <c r="F66" s="2">
        <v>8.8</v>
      </c>
      <c r="G66" s="2">
        <v>9</v>
      </c>
      <c r="H66" s="2">
        <f t="shared" si="12"/>
        <v>27.3</v>
      </c>
      <c r="I66" s="5">
        <f t="shared" si="13"/>
        <v>9.5</v>
      </c>
      <c r="K66" s="54" t="str">
        <f>D62</f>
        <v>LONGONI</v>
      </c>
      <c r="L66" s="55"/>
      <c r="M66" s="55"/>
      <c r="N66" s="55"/>
      <c r="O66" s="50"/>
    </row>
    <row r="67" spans="1:15" ht="16.5" thickBot="1">
      <c r="A67" s="63"/>
      <c r="B67" s="33">
        <v>4</v>
      </c>
      <c r="C67" s="3"/>
      <c r="D67" s="17"/>
      <c r="E67" s="2">
        <v>0</v>
      </c>
      <c r="F67" s="2">
        <v>0</v>
      </c>
      <c r="G67" s="2">
        <v>0</v>
      </c>
      <c r="H67" s="2">
        <f t="shared" si="12"/>
        <v>0</v>
      </c>
      <c r="I67" s="5">
        <f t="shared" si="13"/>
        <v>0</v>
      </c>
      <c r="K67" s="36"/>
      <c r="L67" s="35"/>
      <c r="M67" s="35"/>
      <c r="N67" s="35"/>
      <c r="O67" s="35"/>
    </row>
    <row r="68" spans="1:15" ht="15.75">
      <c r="A68" s="63"/>
      <c r="B68" s="33">
        <v>5</v>
      </c>
      <c r="C68" s="3"/>
      <c r="D68" s="17"/>
      <c r="E68" s="2">
        <v>0</v>
      </c>
      <c r="F68" s="2">
        <v>0</v>
      </c>
      <c r="G68" s="2">
        <v>0</v>
      </c>
      <c r="H68" s="2">
        <f t="shared" si="12"/>
        <v>0</v>
      </c>
      <c r="I68" s="5">
        <f t="shared" si="13"/>
        <v>0</v>
      </c>
      <c r="K68" s="56" t="s">
        <v>11</v>
      </c>
      <c r="L68" s="57"/>
      <c r="M68" s="60">
        <f>SUM(H64:H69)</f>
        <v>81.7</v>
      </c>
      <c r="N68" s="35"/>
      <c r="O68" s="35"/>
    </row>
    <row r="69" spans="1:15" ht="16.5" thickBot="1">
      <c r="A69" s="64"/>
      <c r="B69" s="37">
        <v>6</v>
      </c>
      <c r="C69" s="6"/>
      <c r="D69" s="18"/>
      <c r="E69" s="7">
        <v>0</v>
      </c>
      <c r="F69" s="7">
        <v>0</v>
      </c>
      <c r="G69" s="7">
        <v>0</v>
      </c>
      <c r="H69" s="7">
        <f t="shared" si="12"/>
        <v>0</v>
      </c>
      <c r="I69" s="8">
        <f t="shared" si="13"/>
        <v>0</v>
      </c>
      <c r="K69" s="58"/>
      <c r="L69" s="59"/>
      <c r="M69" s="61"/>
      <c r="N69" s="35"/>
      <c r="O69" s="35"/>
    </row>
    <row r="71" ht="16.5" thickBot="1">
      <c r="D71" s="40"/>
    </row>
    <row r="72" spans="1:9" ht="16.5" thickBot="1">
      <c r="A72" s="62">
        <v>8</v>
      </c>
      <c r="B72" s="65" t="s">
        <v>7</v>
      </c>
      <c r="C72" s="65"/>
      <c r="D72" s="41" t="s">
        <v>42</v>
      </c>
      <c r="E72" s="65" t="s">
        <v>8</v>
      </c>
      <c r="F72" s="65"/>
      <c r="G72" s="66"/>
      <c r="H72" s="66"/>
      <c r="I72" s="67"/>
    </row>
    <row r="73" spans="1:15" ht="47.25">
      <c r="A73" s="63"/>
      <c r="B73" s="4" t="s">
        <v>0</v>
      </c>
      <c r="C73" s="4" t="s">
        <v>4</v>
      </c>
      <c r="D73" s="4" t="s">
        <v>5</v>
      </c>
      <c r="E73" s="28" t="s">
        <v>1</v>
      </c>
      <c r="F73" s="28" t="s">
        <v>2</v>
      </c>
      <c r="G73" s="28" t="s">
        <v>3</v>
      </c>
      <c r="H73" s="28" t="s">
        <v>24</v>
      </c>
      <c r="I73" s="29" t="s">
        <v>6</v>
      </c>
      <c r="K73" s="68" t="s">
        <v>9</v>
      </c>
      <c r="L73" s="69"/>
      <c r="M73" s="69"/>
      <c r="N73" s="69"/>
      <c r="O73" s="48">
        <f>SUM(LARGE(E74:E79,1)+(LARGE(E74:E79,2)+(LARGE(E74:E79,3)+(LARGE(F74:F79,1))+(LARGE(F74:F79,2))+(LARGE(F74:F79,3))+(LARGE(G74:G79,1))+(LARGE(G74:G79,2)+(LARGE(G74:G79,3))))))</f>
        <v>85.5</v>
      </c>
    </row>
    <row r="74" spans="1:15" ht="19.5" customHeight="1">
      <c r="A74" s="63"/>
      <c r="B74" s="33">
        <v>1</v>
      </c>
      <c r="C74" s="3" t="s">
        <v>115</v>
      </c>
      <c r="D74" s="17">
        <v>39496</v>
      </c>
      <c r="E74" s="2">
        <v>9.5</v>
      </c>
      <c r="F74" s="2">
        <v>9.45</v>
      </c>
      <c r="G74" s="2">
        <v>9.4</v>
      </c>
      <c r="H74" s="2">
        <f aca="true" t="shared" si="14" ref="H74:H79">SUM(E74:G74)</f>
        <v>28.35</v>
      </c>
      <c r="I74" s="5">
        <f aca="true" t="shared" si="15" ref="I74:I79">LARGE(E74:G74,1)</f>
        <v>9.5</v>
      </c>
      <c r="K74" s="51">
        <f>G72</f>
        <v>0</v>
      </c>
      <c r="L74" s="52"/>
      <c r="M74" s="52"/>
      <c r="N74" s="52"/>
      <c r="O74" s="49"/>
    </row>
    <row r="75" spans="1:15" ht="18.75" customHeight="1">
      <c r="A75" s="63"/>
      <c r="B75" s="33">
        <v>2</v>
      </c>
      <c r="C75" s="3" t="s">
        <v>116</v>
      </c>
      <c r="D75" s="17">
        <v>39573</v>
      </c>
      <c r="E75" s="2">
        <v>9.3</v>
      </c>
      <c r="F75" s="2">
        <v>9.2</v>
      </c>
      <c r="G75" s="2">
        <v>9.5</v>
      </c>
      <c r="H75" s="2">
        <f t="shared" si="14"/>
        <v>28</v>
      </c>
      <c r="I75" s="5">
        <f t="shared" si="15"/>
        <v>9.5</v>
      </c>
      <c r="K75" s="53" t="s">
        <v>10</v>
      </c>
      <c r="L75" s="52"/>
      <c r="M75" s="52"/>
      <c r="N75" s="52"/>
      <c r="O75" s="49"/>
    </row>
    <row r="76" spans="1:15" ht="20.25" customHeight="1" thickBot="1">
      <c r="A76" s="63"/>
      <c r="B76" s="33">
        <v>3</v>
      </c>
      <c r="C76" s="3" t="s">
        <v>117</v>
      </c>
      <c r="D76" s="17">
        <v>39976</v>
      </c>
      <c r="E76" s="2">
        <v>9.5</v>
      </c>
      <c r="F76" s="2">
        <v>8.7</v>
      </c>
      <c r="G76" s="2">
        <v>9.5</v>
      </c>
      <c r="H76" s="2">
        <f t="shared" si="14"/>
        <v>27.7</v>
      </c>
      <c r="I76" s="5">
        <f t="shared" si="15"/>
        <v>9.5</v>
      </c>
      <c r="K76" s="54" t="str">
        <f>D72</f>
        <v>ATLETICO T</v>
      </c>
      <c r="L76" s="55"/>
      <c r="M76" s="55"/>
      <c r="N76" s="55"/>
      <c r="O76" s="50"/>
    </row>
    <row r="77" spans="1:15" ht="16.5" thickBot="1">
      <c r="A77" s="63"/>
      <c r="B77" s="33">
        <v>4</v>
      </c>
      <c r="C77" s="3" t="s">
        <v>118</v>
      </c>
      <c r="D77" s="17">
        <v>39920</v>
      </c>
      <c r="E77" s="2">
        <v>9.8</v>
      </c>
      <c r="F77" s="2">
        <v>9.5</v>
      </c>
      <c r="G77" s="2">
        <v>9.55</v>
      </c>
      <c r="H77" s="2">
        <f t="shared" si="14"/>
        <v>28.85</v>
      </c>
      <c r="I77" s="5">
        <f t="shared" si="15"/>
        <v>9.8</v>
      </c>
      <c r="K77" s="36"/>
      <c r="L77" s="35"/>
      <c r="M77" s="35"/>
      <c r="N77" s="35"/>
      <c r="O77" s="35"/>
    </row>
    <row r="78" spans="1:15" ht="15.75">
      <c r="A78" s="63"/>
      <c r="B78" s="33">
        <v>5</v>
      </c>
      <c r="C78" s="3" t="s">
        <v>119</v>
      </c>
      <c r="D78" s="17">
        <v>39550</v>
      </c>
      <c r="E78" s="2">
        <v>9.4</v>
      </c>
      <c r="F78" s="2">
        <v>9.05</v>
      </c>
      <c r="G78" s="2">
        <v>9.45</v>
      </c>
      <c r="H78" s="2">
        <f t="shared" si="14"/>
        <v>27.900000000000002</v>
      </c>
      <c r="I78" s="5">
        <f t="shared" si="15"/>
        <v>9.45</v>
      </c>
      <c r="K78" s="56" t="s">
        <v>11</v>
      </c>
      <c r="L78" s="57"/>
      <c r="M78" s="60">
        <f>SUM(H74:H79)</f>
        <v>140.8</v>
      </c>
      <c r="N78" s="35"/>
      <c r="O78" s="35"/>
    </row>
    <row r="79" spans="1:15" ht="16.5" thickBot="1">
      <c r="A79" s="64"/>
      <c r="B79" s="37">
        <v>6</v>
      </c>
      <c r="C79" s="6"/>
      <c r="D79" s="18"/>
      <c r="E79" s="7">
        <v>0</v>
      </c>
      <c r="F79" s="7">
        <v>0</v>
      </c>
      <c r="G79" s="7">
        <v>0</v>
      </c>
      <c r="H79" s="7">
        <f t="shared" si="14"/>
        <v>0</v>
      </c>
      <c r="I79" s="8">
        <f t="shared" si="15"/>
        <v>0</v>
      </c>
      <c r="K79" s="58"/>
      <c r="L79" s="59"/>
      <c r="M79" s="61"/>
      <c r="N79" s="35"/>
      <c r="O79" s="35"/>
    </row>
    <row r="81" ht="16.5" thickBot="1">
      <c r="D81" s="40"/>
    </row>
    <row r="82" spans="1:9" ht="16.5" thickBot="1">
      <c r="A82" s="62">
        <v>9</v>
      </c>
      <c r="B82" s="65" t="s">
        <v>7</v>
      </c>
      <c r="C82" s="65"/>
      <c r="D82" s="41" t="s">
        <v>44</v>
      </c>
      <c r="E82" s="65" t="s">
        <v>8</v>
      </c>
      <c r="F82" s="65"/>
      <c r="G82" s="66"/>
      <c r="H82" s="66"/>
      <c r="I82" s="67"/>
    </row>
    <row r="83" spans="1:15" ht="47.25">
      <c r="A83" s="63"/>
      <c r="B83" s="4" t="s">
        <v>0</v>
      </c>
      <c r="C83" s="4" t="s">
        <v>4</v>
      </c>
      <c r="D83" s="4" t="s">
        <v>5</v>
      </c>
      <c r="E83" s="28" t="s">
        <v>1</v>
      </c>
      <c r="F83" s="28" t="s">
        <v>2</v>
      </c>
      <c r="G83" s="28" t="s">
        <v>3</v>
      </c>
      <c r="H83" s="28" t="s">
        <v>24</v>
      </c>
      <c r="I83" s="29" t="s">
        <v>6</v>
      </c>
      <c r="K83" s="68" t="s">
        <v>9</v>
      </c>
      <c r="L83" s="69"/>
      <c r="M83" s="69"/>
      <c r="N83" s="69"/>
      <c r="O83" s="48">
        <f>SUM(LARGE(E84:E89,1)+(LARGE(E84:E89,2)+(LARGE(E84:E89,3)+(LARGE(F84:F89,1))+(LARGE(F84:F89,2))+(LARGE(F84:F89,3))+(LARGE(G84:G89,1))+(LARGE(G84:G89,2)+(LARGE(G84:G89,3))))))</f>
        <v>84.7</v>
      </c>
    </row>
    <row r="84" spans="1:15" ht="18.75" customHeight="1">
      <c r="A84" s="63"/>
      <c r="B84" s="33">
        <v>1</v>
      </c>
      <c r="C84" s="3" t="s">
        <v>194</v>
      </c>
      <c r="D84" s="17">
        <v>39673</v>
      </c>
      <c r="E84" s="2">
        <v>9.25</v>
      </c>
      <c r="F84" s="2">
        <v>8.65</v>
      </c>
      <c r="G84" s="2">
        <v>9.4</v>
      </c>
      <c r="H84" s="2">
        <f>SUM(E84:G84)</f>
        <v>27.299999999999997</v>
      </c>
      <c r="I84" s="5">
        <f aca="true" t="shared" si="16" ref="I84:I89">LARGE(E84:G84,1)</f>
        <v>9.4</v>
      </c>
      <c r="K84" s="51">
        <f>G82</f>
        <v>0</v>
      </c>
      <c r="L84" s="52"/>
      <c r="M84" s="52"/>
      <c r="N84" s="52"/>
      <c r="O84" s="49"/>
    </row>
    <row r="85" spans="1:15" ht="20.25" customHeight="1">
      <c r="A85" s="63"/>
      <c r="B85" s="33">
        <v>2</v>
      </c>
      <c r="C85" s="3" t="s">
        <v>195</v>
      </c>
      <c r="D85" s="17">
        <v>39370</v>
      </c>
      <c r="E85" s="2">
        <v>9.05</v>
      </c>
      <c r="F85" s="2">
        <v>9.25</v>
      </c>
      <c r="G85" s="2">
        <v>9.35</v>
      </c>
      <c r="H85" s="2">
        <f>SUM(E85:G85)</f>
        <v>27.65</v>
      </c>
      <c r="I85" s="5">
        <f t="shared" si="16"/>
        <v>9.35</v>
      </c>
      <c r="K85" s="53" t="s">
        <v>10</v>
      </c>
      <c r="L85" s="52"/>
      <c r="M85" s="52"/>
      <c r="N85" s="52"/>
      <c r="O85" s="49"/>
    </row>
    <row r="86" spans="1:15" ht="20.25" customHeight="1" thickBot="1">
      <c r="A86" s="63"/>
      <c r="B86" s="33">
        <v>3</v>
      </c>
      <c r="C86" s="3" t="s">
        <v>196</v>
      </c>
      <c r="D86" s="17">
        <v>39268</v>
      </c>
      <c r="E86" s="2">
        <v>9.45</v>
      </c>
      <c r="F86" s="2">
        <v>9.45</v>
      </c>
      <c r="G86" s="2">
        <v>9.6</v>
      </c>
      <c r="H86" s="2">
        <f>SUM(E86:G86)</f>
        <v>28.5</v>
      </c>
      <c r="I86" s="5">
        <f t="shared" si="16"/>
        <v>9.6</v>
      </c>
      <c r="K86" s="54" t="str">
        <f>D82</f>
        <v>NEW MIRAGE</v>
      </c>
      <c r="L86" s="55"/>
      <c r="M86" s="55"/>
      <c r="N86" s="55"/>
      <c r="O86" s="50"/>
    </row>
    <row r="87" spans="1:15" ht="15.75" customHeight="1" thickBot="1">
      <c r="A87" s="63"/>
      <c r="B87" s="33">
        <v>4</v>
      </c>
      <c r="C87" s="3" t="s">
        <v>197</v>
      </c>
      <c r="D87" s="17">
        <v>39270</v>
      </c>
      <c r="E87" s="2">
        <v>9.45</v>
      </c>
      <c r="F87" s="2">
        <v>8.75</v>
      </c>
      <c r="G87" s="2">
        <v>9.6</v>
      </c>
      <c r="H87" s="2">
        <f>SUM(E87:G87)</f>
        <v>27.799999999999997</v>
      </c>
      <c r="I87" s="5">
        <f t="shared" si="16"/>
        <v>9.6</v>
      </c>
      <c r="K87" s="36"/>
      <c r="L87" s="35"/>
      <c r="M87" s="35"/>
      <c r="N87" s="35"/>
      <c r="O87" s="35"/>
    </row>
    <row r="88" spans="1:15" ht="16.5" customHeight="1">
      <c r="A88" s="63"/>
      <c r="B88" s="33">
        <v>5</v>
      </c>
      <c r="C88" s="3" t="s">
        <v>198</v>
      </c>
      <c r="D88" s="17">
        <v>39150</v>
      </c>
      <c r="E88" s="2">
        <v>8.6</v>
      </c>
      <c r="F88" s="2">
        <v>9</v>
      </c>
      <c r="G88" s="2">
        <v>9.65</v>
      </c>
      <c r="H88" s="2">
        <f>SUM(E88:G88)</f>
        <v>27.25</v>
      </c>
      <c r="I88" s="5">
        <f t="shared" si="16"/>
        <v>9.65</v>
      </c>
      <c r="K88" s="56" t="s">
        <v>11</v>
      </c>
      <c r="L88" s="57"/>
      <c r="M88" s="60">
        <f>SUM(H84:H89)</f>
        <v>138.5</v>
      </c>
      <c r="N88" s="35"/>
      <c r="O88" s="35"/>
    </row>
    <row r="89" spans="1:15" ht="16.5" thickBot="1">
      <c r="A89" s="64"/>
      <c r="B89" s="37">
        <v>6</v>
      </c>
      <c r="C89" s="6"/>
      <c r="D89" s="6"/>
      <c r="E89" s="7">
        <v>0</v>
      </c>
      <c r="F89" s="7">
        <v>0</v>
      </c>
      <c r="G89" s="7">
        <v>0</v>
      </c>
      <c r="H89" s="7"/>
      <c r="I89" s="8">
        <f t="shared" si="16"/>
        <v>0</v>
      </c>
      <c r="K89" s="58"/>
      <c r="L89" s="59"/>
      <c r="M89" s="61"/>
      <c r="N89" s="35"/>
      <c r="O89" s="35"/>
    </row>
    <row r="91" ht="16.5" thickBot="1">
      <c r="D91" s="40"/>
    </row>
    <row r="92" spans="1:9" ht="16.5" thickBot="1">
      <c r="A92" s="62">
        <v>10</v>
      </c>
      <c r="B92" s="65" t="s">
        <v>7</v>
      </c>
      <c r="C92" s="65"/>
      <c r="D92" s="41" t="s">
        <v>45</v>
      </c>
      <c r="E92" s="65" t="s">
        <v>8</v>
      </c>
      <c r="F92" s="65"/>
      <c r="G92" s="66"/>
      <c r="H92" s="66"/>
      <c r="I92" s="67"/>
    </row>
    <row r="93" spans="1:15" ht="47.25">
      <c r="A93" s="63"/>
      <c r="B93" s="4" t="s">
        <v>0</v>
      </c>
      <c r="C93" s="4" t="s">
        <v>4</v>
      </c>
      <c r="D93" s="4" t="s">
        <v>5</v>
      </c>
      <c r="E93" s="28" t="s">
        <v>1</v>
      </c>
      <c r="F93" s="28" t="s">
        <v>2</v>
      </c>
      <c r="G93" s="28" t="s">
        <v>3</v>
      </c>
      <c r="H93" s="28" t="s">
        <v>24</v>
      </c>
      <c r="I93" s="29" t="s">
        <v>6</v>
      </c>
      <c r="K93" s="68" t="s">
        <v>9</v>
      </c>
      <c r="L93" s="69"/>
      <c r="M93" s="69"/>
      <c r="N93" s="69"/>
      <c r="O93" s="48">
        <f>SUM(LARGE(E94:E99,1)+(LARGE(E94:E99,2)+(LARGE(E94:E99,3)+(LARGE(F94:F99,1))+(LARGE(F94:F99,2))+(LARGE(F94:F99,3))+(LARGE(G94:G99,1))+(LARGE(G94:G99,2)+(LARGE(G94:G99,3))))))</f>
        <v>83.1</v>
      </c>
    </row>
    <row r="94" spans="1:15" ht="19.5" customHeight="1">
      <c r="A94" s="63"/>
      <c r="B94" s="33">
        <v>1</v>
      </c>
      <c r="C94" s="3" t="s">
        <v>190</v>
      </c>
      <c r="D94" s="17">
        <v>40863</v>
      </c>
      <c r="E94" s="2">
        <v>8.8</v>
      </c>
      <c r="F94" s="2">
        <v>9.2</v>
      </c>
      <c r="G94" s="2">
        <v>9.4</v>
      </c>
      <c r="H94" s="2">
        <f aca="true" t="shared" si="17" ref="H94:H99">SUM(E94:G94)</f>
        <v>27.4</v>
      </c>
      <c r="I94" s="5">
        <f aca="true" t="shared" si="18" ref="I94:I99">LARGE(E94:G94,1)</f>
        <v>9.4</v>
      </c>
      <c r="K94" s="51">
        <f>G92</f>
        <v>0</v>
      </c>
      <c r="L94" s="52"/>
      <c r="M94" s="52"/>
      <c r="N94" s="52"/>
      <c r="O94" s="49"/>
    </row>
    <row r="95" spans="1:15" ht="18.75" customHeight="1">
      <c r="A95" s="63"/>
      <c r="B95" s="33">
        <v>2</v>
      </c>
      <c r="C95" s="3" t="s">
        <v>191</v>
      </c>
      <c r="D95" s="17">
        <v>40444</v>
      </c>
      <c r="E95" s="2">
        <v>9.3</v>
      </c>
      <c r="F95" s="2">
        <v>9.25</v>
      </c>
      <c r="G95" s="2">
        <v>9.3</v>
      </c>
      <c r="H95" s="2">
        <f t="shared" si="17"/>
        <v>27.85</v>
      </c>
      <c r="I95" s="5">
        <f t="shared" si="18"/>
        <v>9.3</v>
      </c>
      <c r="K95" s="53" t="s">
        <v>10</v>
      </c>
      <c r="L95" s="52"/>
      <c r="M95" s="52"/>
      <c r="N95" s="52"/>
      <c r="O95" s="49"/>
    </row>
    <row r="96" spans="1:15" ht="20.25" customHeight="1" thickBot="1">
      <c r="A96" s="63"/>
      <c r="B96" s="33">
        <v>3</v>
      </c>
      <c r="C96" s="3" t="s">
        <v>192</v>
      </c>
      <c r="D96" s="17">
        <v>39348</v>
      </c>
      <c r="E96" s="2">
        <v>9</v>
      </c>
      <c r="F96" s="2">
        <v>9.1</v>
      </c>
      <c r="G96" s="2">
        <v>9.45</v>
      </c>
      <c r="H96" s="2">
        <f t="shared" si="17"/>
        <v>27.55</v>
      </c>
      <c r="I96" s="5">
        <f t="shared" si="18"/>
        <v>9.45</v>
      </c>
      <c r="K96" s="54" t="str">
        <f>D92</f>
        <v>CASAL BELTRAME</v>
      </c>
      <c r="L96" s="55"/>
      <c r="M96" s="55"/>
      <c r="N96" s="55"/>
      <c r="O96" s="50"/>
    </row>
    <row r="97" spans="1:15" ht="16.5" thickBot="1">
      <c r="A97" s="63"/>
      <c r="B97" s="33">
        <v>4</v>
      </c>
      <c r="C97" s="3" t="s">
        <v>193</v>
      </c>
      <c r="D97" s="17">
        <v>39779</v>
      </c>
      <c r="E97" s="2">
        <v>8.75</v>
      </c>
      <c r="F97" s="2">
        <v>9.35</v>
      </c>
      <c r="G97" s="2">
        <v>9.35</v>
      </c>
      <c r="H97" s="2">
        <f t="shared" si="17"/>
        <v>27.450000000000003</v>
      </c>
      <c r="I97" s="5">
        <f t="shared" si="18"/>
        <v>9.35</v>
      </c>
      <c r="K97" s="36"/>
      <c r="L97" s="35"/>
      <c r="M97" s="35"/>
      <c r="N97" s="35"/>
      <c r="O97" s="35"/>
    </row>
    <row r="98" spans="1:15" ht="15.75">
      <c r="A98" s="63"/>
      <c r="B98" s="33">
        <v>5</v>
      </c>
      <c r="C98" s="3"/>
      <c r="D98" s="17"/>
      <c r="E98" s="2">
        <v>0</v>
      </c>
      <c r="F98" s="2">
        <v>0</v>
      </c>
      <c r="G98" s="2">
        <v>0</v>
      </c>
      <c r="H98" s="2">
        <f t="shared" si="17"/>
        <v>0</v>
      </c>
      <c r="I98" s="5">
        <f t="shared" si="18"/>
        <v>0</v>
      </c>
      <c r="K98" s="56" t="s">
        <v>11</v>
      </c>
      <c r="L98" s="57"/>
      <c r="M98" s="60">
        <f>SUM(H94:H99)</f>
        <v>110.25</v>
      </c>
      <c r="N98" s="35"/>
      <c r="O98" s="35"/>
    </row>
    <row r="99" spans="1:15" ht="16.5" thickBot="1">
      <c r="A99" s="64"/>
      <c r="B99" s="37">
        <v>6</v>
      </c>
      <c r="C99" s="6"/>
      <c r="D99" s="6"/>
      <c r="E99" s="7">
        <v>0</v>
      </c>
      <c r="F99" s="7">
        <v>0</v>
      </c>
      <c r="G99" s="7">
        <v>0</v>
      </c>
      <c r="H99" s="7">
        <f t="shared" si="17"/>
        <v>0</v>
      </c>
      <c r="I99" s="8">
        <f t="shared" si="18"/>
        <v>0</v>
      </c>
      <c r="K99" s="58"/>
      <c r="L99" s="59"/>
      <c r="M99" s="61"/>
      <c r="N99" s="35"/>
      <c r="O99" s="35"/>
    </row>
    <row r="101" ht="16.5" thickBot="1">
      <c r="D101" s="40"/>
    </row>
    <row r="102" spans="1:9" ht="16.5" thickBot="1">
      <c r="A102" s="62">
        <v>11</v>
      </c>
      <c r="B102" s="65" t="s">
        <v>7</v>
      </c>
      <c r="C102" s="65"/>
      <c r="D102" s="41" t="s">
        <v>46</v>
      </c>
      <c r="E102" s="65" t="s">
        <v>8</v>
      </c>
      <c r="F102" s="65"/>
      <c r="G102" s="66"/>
      <c r="H102" s="66"/>
      <c r="I102" s="67"/>
    </row>
    <row r="103" spans="1:15" ht="47.25">
      <c r="A103" s="63"/>
      <c r="B103" s="4" t="s">
        <v>0</v>
      </c>
      <c r="C103" s="4" t="s">
        <v>4</v>
      </c>
      <c r="D103" s="4" t="s">
        <v>5</v>
      </c>
      <c r="E103" s="28" t="s">
        <v>1</v>
      </c>
      <c r="F103" s="28" t="s">
        <v>2</v>
      </c>
      <c r="G103" s="28" t="s">
        <v>3</v>
      </c>
      <c r="H103" s="28" t="s">
        <v>24</v>
      </c>
      <c r="I103" s="29" t="s">
        <v>6</v>
      </c>
      <c r="K103" s="68" t="s">
        <v>9</v>
      </c>
      <c r="L103" s="69"/>
      <c r="M103" s="69"/>
      <c r="N103" s="69"/>
      <c r="O103" s="48">
        <f>SUM(LARGE(E104:E109,1)+(LARGE(E104:E109,2)+(LARGE(E104:E109,3)+(LARGE(F104:F109,1))+(LARGE(F104:F109,2))+(LARGE(F104:F109,3))+(LARGE(G104:G109,1))+(LARGE(G104:G109,2)+(LARGE(G104:G109,3))))))</f>
        <v>81.10000000000001</v>
      </c>
    </row>
    <row r="104" spans="1:15" ht="19.5" customHeight="1">
      <c r="A104" s="63"/>
      <c r="B104" s="33">
        <v>1</v>
      </c>
      <c r="C104" s="3" t="s">
        <v>186</v>
      </c>
      <c r="D104" s="17">
        <v>39727</v>
      </c>
      <c r="E104" s="2">
        <v>8.9</v>
      </c>
      <c r="F104" s="2">
        <v>8.95</v>
      </c>
      <c r="G104" s="2">
        <v>9.5</v>
      </c>
      <c r="H104" s="2">
        <f aca="true" t="shared" si="19" ref="H104:H109">SUM(E104:G104)</f>
        <v>27.35</v>
      </c>
      <c r="I104" s="5">
        <f aca="true" t="shared" si="20" ref="I104:I109">LARGE(E104:G104,1)</f>
        <v>9.5</v>
      </c>
      <c r="K104" s="51">
        <f>G102</f>
        <v>0</v>
      </c>
      <c r="L104" s="52"/>
      <c r="M104" s="52"/>
      <c r="N104" s="52"/>
      <c r="O104" s="49"/>
    </row>
    <row r="105" spans="1:15" ht="18.75" customHeight="1">
      <c r="A105" s="63"/>
      <c r="B105" s="33">
        <v>2</v>
      </c>
      <c r="C105" s="3" t="s">
        <v>187</v>
      </c>
      <c r="D105" s="17">
        <v>39357</v>
      </c>
      <c r="E105" s="2">
        <v>8.8</v>
      </c>
      <c r="F105" s="2">
        <v>9</v>
      </c>
      <c r="G105" s="2">
        <v>9.05</v>
      </c>
      <c r="H105" s="2">
        <f t="shared" si="19"/>
        <v>26.85</v>
      </c>
      <c r="I105" s="5">
        <f t="shared" si="20"/>
        <v>9.05</v>
      </c>
      <c r="K105" s="53" t="s">
        <v>10</v>
      </c>
      <c r="L105" s="52"/>
      <c r="M105" s="52"/>
      <c r="N105" s="52"/>
      <c r="O105" s="49"/>
    </row>
    <row r="106" spans="1:15" ht="20.25" customHeight="1" thickBot="1">
      <c r="A106" s="63"/>
      <c r="B106" s="33">
        <v>3</v>
      </c>
      <c r="C106" s="3" t="s">
        <v>188</v>
      </c>
      <c r="D106" s="17">
        <v>39469</v>
      </c>
      <c r="E106" s="2">
        <v>8.65</v>
      </c>
      <c r="F106" s="2">
        <v>8.9</v>
      </c>
      <c r="G106" s="2">
        <v>8.95</v>
      </c>
      <c r="H106" s="2">
        <f t="shared" si="19"/>
        <v>26.5</v>
      </c>
      <c r="I106" s="5">
        <f t="shared" si="20"/>
        <v>8.95</v>
      </c>
      <c r="K106" s="54" t="str">
        <f>D102</f>
        <v>INZANI</v>
      </c>
      <c r="L106" s="55"/>
      <c r="M106" s="55"/>
      <c r="N106" s="55"/>
      <c r="O106" s="50"/>
    </row>
    <row r="107" spans="1:15" ht="16.5" thickBot="1">
      <c r="A107" s="63"/>
      <c r="B107" s="33">
        <v>4</v>
      </c>
      <c r="C107" s="3" t="s">
        <v>189</v>
      </c>
      <c r="D107" s="17">
        <v>39616</v>
      </c>
      <c r="E107" s="2">
        <v>8.5</v>
      </c>
      <c r="F107" s="2">
        <v>9.1</v>
      </c>
      <c r="G107" s="2">
        <v>9.15</v>
      </c>
      <c r="H107" s="2">
        <f t="shared" si="19"/>
        <v>26.75</v>
      </c>
      <c r="I107" s="5">
        <f t="shared" si="20"/>
        <v>9.15</v>
      </c>
      <c r="K107" s="36"/>
      <c r="L107" s="35"/>
      <c r="M107" s="35"/>
      <c r="N107" s="35"/>
      <c r="O107" s="35"/>
    </row>
    <row r="108" spans="1:15" ht="15.75">
      <c r="A108" s="63"/>
      <c r="B108" s="33">
        <v>5</v>
      </c>
      <c r="C108" s="3"/>
      <c r="D108" s="17"/>
      <c r="E108" s="2">
        <v>0</v>
      </c>
      <c r="F108" s="2">
        <v>0</v>
      </c>
      <c r="G108" s="2">
        <v>0</v>
      </c>
      <c r="H108" s="2">
        <f t="shared" si="19"/>
        <v>0</v>
      </c>
      <c r="I108" s="5">
        <f t="shared" si="20"/>
        <v>0</v>
      </c>
      <c r="K108" s="56" t="s">
        <v>11</v>
      </c>
      <c r="L108" s="57"/>
      <c r="M108" s="60">
        <f>SUM(H104:H109)</f>
        <v>107.45</v>
      </c>
      <c r="N108" s="35"/>
      <c r="O108" s="35"/>
    </row>
    <row r="109" spans="1:15" ht="16.5" thickBot="1">
      <c r="A109" s="64"/>
      <c r="B109" s="37">
        <v>6</v>
      </c>
      <c r="C109" s="6"/>
      <c r="D109" s="6"/>
      <c r="E109" s="7">
        <v>0</v>
      </c>
      <c r="F109" s="7">
        <v>0</v>
      </c>
      <c r="G109" s="7">
        <v>0</v>
      </c>
      <c r="H109" s="7">
        <f t="shared" si="19"/>
        <v>0</v>
      </c>
      <c r="I109" s="8">
        <f t="shared" si="20"/>
        <v>0</v>
      </c>
      <c r="K109" s="58"/>
      <c r="L109" s="59"/>
      <c r="M109" s="61"/>
      <c r="N109" s="35"/>
      <c r="O109" s="35"/>
    </row>
    <row r="111" ht="16.5" thickBot="1">
      <c r="D111" s="40"/>
    </row>
    <row r="112" spans="1:9" ht="16.5" thickBot="1">
      <c r="A112" s="62">
        <v>12</v>
      </c>
      <c r="B112" s="65" t="s">
        <v>7</v>
      </c>
      <c r="C112" s="65"/>
      <c r="D112" s="41" t="s">
        <v>47</v>
      </c>
      <c r="E112" s="65" t="s">
        <v>8</v>
      </c>
      <c r="F112" s="65"/>
      <c r="G112" s="66" t="s">
        <v>35</v>
      </c>
      <c r="H112" s="66"/>
      <c r="I112" s="67"/>
    </row>
    <row r="113" spans="1:15" ht="47.25">
      <c r="A113" s="63"/>
      <c r="B113" s="4" t="s">
        <v>0</v>
      </c>
      <c r="C113" s="4" t="s">
        <v>4</v>
      </c>
      <c r="D113" s="4" t="s">
        <v>5</v>
      </c>
      <c r="E113" s="28" t="s">
        <v>1</v>
      </c>
      <c r="F113" s="28" t="s">
        <v>2</v>
      </c>
      <c r="G113" s="28" t="s">
        <v>3</v>
      </c>
      <c r="H113" s="28" t="s">
        <v>24</v>
      </c>
      <c r="I113" s="29" t="s">
        <v>6</v>
      </c>
      <c r="K113" s="68" t="s">
        <v>9</v>
      </c>
      <c r="L113" s="69"/>
      <c r="M113" s="69"/>
      <c r="N113" s="69"/>
      <c r="O113" s="48">
        <f>SUM(LARGE(E114:E119,1)+(LARGE(E114:E119,2)+(LARGE(E114:E119,3)+(LARGE(F114:F119,1))+(LARGE(F114:F119,2))+(LARGE(F114:F119,3))+(LARGE(G114:G119,1))+(LARGE(G114:G119,2)+(LARGE(G114:G119,3))))))</f>
        <v>82.9</v>
      </c>
    </row>
    <row r="114" spans="1:15" ht="19.5" customHeight="1">
      <c r="A114" s="63"/>
      <c r="B114" s="33">
        <v>1</v>
      </c>
      <c r="C114" s="3" t="s">
        <v>182</v>
      </c>
      <c r="D114" s="17">
        <v>40143</v>
      </c>
      <c r="E114" s="2">
        <v>9</v>
      </c>
      <c r="F114" s="2">
        <v>9.2</v>
      </c>
      <c r="G114" s="2">
        <v>9.4</v>
      </c>
      <c r="H114" s="2">
        <f aca="true" t="shared" si="21" ref="H114:H119">SUM(E114:G114)</f>
        <v>27.6</v>
      </c>
      <c r="I114" s="5">
        <f aca="true" t="shared" si="22" ref="I114:I119">LARGE(E114:G114,1)</f>
        <v>9.4</v>
      </c>
      <c r="K114" s="51" t="str">
        <f>G112</f>
        <v>A</v>
      </c>
      <c r="L114" s="52"/>
      <c r="M114" s="52"/>
      <c r="N114" s="52"/>
      <c r="O114" s="49"/>
    </row>
    <row r="115" spans="1:15" ht="18.75" customHeight="1">
      <c r="A115" s="63"/>
      <c r="B115" s="33">
        <v>2</v>
      </c>
      <c r="C115" s="3" t="s">
        <v>183</v>
      </c>
      <c r="D115" s="17">
        <v>39632</v>
      </c>
      <c r="E115" s="2">
        <v>8.75</v>
      </c>
      <c r="F115" s="2">
        <v>8.7</v>
      </c>
      <c r="G115" s="2">
        <v>9.45</v>
      </c>
      <c r="H115" s="2">
        <f t="shared" si="21"/>
        <v>26.9</v>
      </c>
      <c r="I115" s="5">
        <f t="shared" si="22"/>
        <v>9.45</v>
      </c>
      <c r="K115" s="53" t="s">
        <v>10</v>
      </c>
      <c r="L115" s="52"/>
      <c r="M115" s="52"/>
      <c r="N115" s="52"/>
      <c r="O115" s="49"/>
    </row>
    <row r="116" spans="1:15" ht="20.25" customHeight="1" thickBot="1">
      <c r="A116" s="63"/>
      <c r="B116" s="33">
        <v>3</v>
      </c>
      <c r="C116" s="3" t="s">
        <v>184</v>
      </c>
      <c r="D116" s="17">
        <v>39504</v>
      </c>
      <c r="E116" s="2">
        <v>8.75</v>
      </c>
      <c r="F116" s="2">
        <v>9.25</v>
      </c>
      <c r="G116" s="2">
        <v>9.25</v>
      </c>
      <c r="H116" s="2">
        <f t="shared" si="21"/>
        <v>27.25</v>
      </c>
      <c r="I116" s="5">
        <f t="shared" si="22"/>
        <v>9.25</v>
      </c>
      <c r="K116" s="54" t="str">
        <f>D112</f>
        <v>VOLTURNIA</v>
      </c>
      <c r="L116" s="55"/>
      <c r="M116" s="55"/>
      <c r="N116" s="55"/>
      <c r="O116" s="50"/>
    </row>
    <row r="117" spans="1:15" ht="16.5" thickBot="1">
      <c r="A117" s="63"/>
      <c r="B117" s="33">
        <v>4</v>
      </c>
      <c r="C117" s="3" t="s">
        <v>185</v>
      </c>
      <c r="D117" s="17">
        <v>39923</v>
      </c>
      <c r="E117" s="2">
        <v>9.2</v>
      </c>
      <c r="F117" s="2">
        <v>9.15</v>
      </c>
      <c r="G117" s="2">
        <v>9.5</v>
      </c>
      <c r="H117" s="2">
        <f t="shared" si="21"/>
        <v>27.85</v>
      </c>
      <c r="I117" s="5">
        <f t="shared" si="22"/>
        <v>9.5</v>
      </c>
      <c r="K117" s="36"/>
      <c r="L117" s="35"/>
      <c r="M117" s="35"/>
      <c r="N117" s="35"/>
      <c r="O117" s="35"/>
    </row>
    <row r="118" spans="1:15" ht="15.75">
      <c r="A118" s="63"/>
      <c r="B118" s="33">
        <v>5</v>
      </c>
      <c r="C118" s="3"/>
      <c r="D118" s="17"/>
      <c r="E118" s="2">
        <v>0</v>
      </c>
      <c r="F118" s="2">
        <v>0</v>
      </c>
      <c r="G118" s="2">
        <v>0</v>
      </c>
      <c r="H118" s="2">
        <f t="shared" si="21"/>
        <v>0</v>
      </c>
      <c r="I118" s="5">
        <f t="shared" si="22"/>
        <v>0</v>
      </c>
      <c r="K118" s="56" t="s">
        <v>11</v>
      </c>
      <c r="L118" s="57"/>
      <c r="M118" s="60">
        <f>SUM(H114:H119)</f>
        <v>109.6</v>
      </c>
      <c r="N118" s="35"/>
      <c r="O118" s="35"/>
    </row>
    <row r="119" spans="1:15" ht="16.5" thickBot="1">
      <c r="A119" s="64"/>
      <c r="B119" s="37">
        <v>6</v>
      </c>
      <c r="C119" s="6"/>
      <c r="D119" s="6"/>
      <c r="E119" s="7">
        <v>0</v>
      </c>
      <c r="F119" s="7">
        <v>0</v>
      </c>
      <c r="G119" s="7">
        <v>0</v>
      </c>
      <c r="H119" s="7">
        <f t="shared" si="21"/>
        <v>0</v>
      </c>
      <c r="I119" s="8">
        <f t="shared" si="22"/>
        <v>0</v>
      </c>
      <c r="K119" s="58"/>
      <c r="L119" s="59"/>
      <c r="M119" s="61"/>
      <c r="N119" s="35"/>
      <c r="O119" s="35"/>
    </row>
    <row r="121" ht="16.5" thickBot="1">
      <c r="D121" s="40"/>
    </row>
    <row r="122" spans="1:9" ht="16.5" thickBot="1">
      <c r="A122" s="62">
        <v>13</v>
      </c>
      <c r="B122" s="65" t="s">
        <v>7</v>
      </c>
      <c r="C122" s="65"/>
      <c r="D122" s="41" t="s">
        <v>48</v>
      </c>
      <c r="E122" s="65" t="s">
        <v>8</v>
      </c>
      <c r="F122" s="65"/>
      <c r="G122" s="66"/>
      <c r="H122" s="66"/>
      <c r="I122" s="67"/>
    </row>
    <row r="123" spans="1:15" ht="47.25">
      <c r="A123" s="63"/>
      <c r="B123" s="4" t="s">
        <v>0</v>
      </c>
      <c r="C123" s="4" t="s">
        <v>4</v>
      </c>
      <c r="D123" s="4" t="s">
        <v>5</v>
      </c>
      <c r="E123" s="28" t="s">
        <v>1</v>
      </c>
      <c r="F123" s="28" t="s">
        <v>2</v>
      </c>
      <c r="G123" s="28" t="s">
        <v>3</v>
      </c>
      <c r="H123" s="28" t="s">
        <v>24</v>
      </c>
      <c r="I123" s="29" t="s">
        <v>6</v>
      </c>
      <c r="K123" s="68" t="s">
        <v>9</v>
      </c>
      <c r="L123" s="69"/>
      <c r="M123" s="69"/>
      <c r="N123" s="69"/>
      <c r="O123" s="48">
        <f>SUM(LARGE(E124:E129,1)+(LARGE(E124:E129,2)+(LARGE(E124:E129,3)+(LARGE(F124:F129,1))+(LARGE(F124:F129,2))+(LARGE(F124:F129,3))+(LARGE(G124:G129,1))+(LARGE(G124:G129,2)+(LARGE(G124:G129,3))))))</f>
        <v>81.39999999999999</v>
      </c>
    </row>
    <row r="124" spans="1:15" ht="19.5" customHeight="1">
      <c r="A124" s="63"/>
      <c r="B124" s="33">
        <v>1</v>
      </c>
      <c r="C124" s="3" t="s">
        <v>177</v>
      </c>
      <c r="D124" s="17">
        <v>39529</v>
      </c>
      <c r="E124" s="2">
        <v>8.85</v>
      </c>
      <c r="F124" s="2">
        <v>9.05</v>
      </c>
      <c r="G124" s="2">
        <v>9.25</v>
      </c>
      <c r="H124" s="2">
        <f aca="true" t="shared" si="23" ref="H124:H129">SUM(E124:G124)</f>
        <v>27.15</v>
      </c>
      <c r="I124" s="5">
        <f aca="true" t="shared" si="24" ref="I124:I129">LARGE(E124:G124,1)</f>
        <v>9.25</v>
      </c>
      <c r="K124" s="51">
        <f>G122</f>
        <v>0</v>
      </c>
      <c r="L124" s="52"/>
      <c r="M124" s="52"/>
      <c r="N124" s="52"/>
      <c r="O124" s="49"/>
    </row>
    <row r="125" spans="1:15" ht="18.75" customHeight="1">
      <c r="A125" s="63"/>
      <c r="B125" s="33">
        <v>2</v>
      </c>
      <c r="C125" s="3" t="s">
        <v>178</v>
      </c>
      <c r="D125" s="17">
        <v>39469</v>
      </c>
      <c r="E125" s="2">
        <v>9.25</v>
      </c>
      <c r="F125" s="2">
        <v>8.5</v>
      </c>
      <c r="G125" s="2">
        <v>9.3</v>
      </c>
      <c r="H125" s="2">
        <f t="shared" si="23"/>
        <v>27.05</v>
      </c>
      <c r="I125" s="5">
        <f t="shared" si="24"/>
        <v>9.3</v>
      </c>
      <c r="K125" s="53" t="s">
        <v>10</v>
      </c>
      <c r="L125" s="52"/>
      <c r="M125" s="52"/>
      <c r="N125" s="52"/>
      <c r="O125" s="49"/>
    </row>
    <row r="126" spans="1:15" ht="20.25" customHeight="1" thickBot="1">
      <c r="A126" s="63"/>
      <c r="B126" s="33">
        <v>3</v>
      </c>
      <c r="C126" s="3" t="s">
        <v>179</v>
      </c>
      <c r="D126" s="17">
        <v>39604</v>
      </c>
      <c r="E126" s="2">
        <v>9</v>
      </c>
      <c r="F126" s="2">
        <v>8.35</v>
      </c>
      <c r="G126" s="2">
        <v>9.45</v>
      </c>
      <c r="H126" s="2">
        <f t="shared" si="23"/>
        <v>26.8</v>
      </c>
      <c r="I126" s="5">
        <f t="shared" si="24"/>
        <v>9.45</v>
      </c>
      <c r="K126" s="54" t="str">
        <f>D122</f>
        <v>GROSSETO</v>
      </c>
      <c r="L126" s="55"/>
      <c r="M126" s="55"/>
      <c r="N126" s="55"/>
      <c r="O126" s="50"/>
    </row>
    <row r="127" spans="1:15" ht="16.5" thickBot="1">
      <c r="A127" s="63"/>
      <c r="B127" s="33">
        <v>4</v>
      </c>
      <c r="C127" s="3" t="s">
        <v>180</v>
      </c>
      <c r="D127" s="17">
        <v>39506</v>
      </c>
      <c r="E127" s="2">
        <v>8.1</v>
      </c>
      <c r="F127" s="2">
        <v>8.05</v>
      </c>
      <c r="G127" s="2">
        <v>8.8</v>
      </c>
      <c r="H127" s="2">
        <f t="shared" si="23"/>
        <v>24.95</v>
      </c>
      <c r="I127" s="5">
        <f t="shared" si="24"/>
        <v>8.8</v>
      </c>
      <c r="K127" s="36"/>
      <c r="L127" s="35"/>
      <c r="M127" s="35"/>
      <c r="N127" s="35"/>
      <c r="O127" s="35"/>
    </row>
    <row r="128" spans="1:15" ht="15.75">
      <c r="A128" s="63"/>
      <c r="B128" s="33">
        <v>5</v>
      </c>
      <c r="C128" s="3" t="s">
        <v>181</v>
      </c>
      <c r="D128" s="17">
        <v>39801</v>
      </c>
      <c r="E128" s="2">
        <v>8.35</v>
      </c>
      <c r="F128" s="2">
        <v>8.75</v>
      </c>
      <c r="G128" s="2">
        <v>0</v>
      </c>
      <c r="H128" s="2">
        <f t="shared" si="23"/>
        <v>17.1</v>
      </c>
      <c r="I128" s="5">
        <f t="shared" si="24"/>
        <v>8.75</v>
      </c>
      <c r="K128" s="56" t="s">
        <v>11</v>
      </c>
      <c r="L128" s="57"/>
      <c r="M128" s="60">
        <f>SUM(H124:H129)</f>
        <v>123.05000000000001</v>
      </c>
      <c r="N128" s="35"/>
      <c r="O128" s="35"/>
    </row>
    <row r="129" spans="1:15" ht="16.5" thickBot="1">
      <c r="A129" s="64"/>
      <c r="B129" s="37">
        <v>6</v>
      </c>
      <c r="C129" s="6"/>
      <c r="D129" s="6"/>
      <c r="E129" s="7">
        <v>0</v>
      </c>
      <c r="F129" s="7">
        <v>0</v>
      </c>
      <c r="G129" s="7">
        <v>0</v>
      </c>
      <c r="H129" s="7">
        <f t="shared" si="23"/>
        <v>0</v>
      </c>
      <c r="I129" s="8">
        <f t="shared" si="24"/>
        <v>0</v>
      </c>
      <c r="K129" s="58"/>
      <c r="L129" s="59"/>
      <c r="M129" s="61"/>
      <c r="N129" s="35"/>
      <c r="O129" s="35"/>
    </row>
    <row r="131" ht="16.5" thickBot="1">
      <c r="D131" s="40"/>
    </row>
    <row r="132" spans="1:9" ht="16.5" thickBot="1">
      <c r="A132" s="62">
        <v>14</v>
      </c>
      <c r="B132" s="65" t="s">
        <v>7</v>
      </c>
      <c r="C132" s="65"/>
      <c r="D132" s="41" t="s">
        <v>49</v>
      </c>
      <c r="E132" s="65" t="s">
        <v>8</v>
      </c>
      <c r="F132" s="65"/>
      <c r="G132" s="66"/>
      <c r="H132" s="66"/>
      <c r="I132" s="67"/>
    </row>
    <row r="133" spans="1:15" ht="47.25">
      <c r="A133" s="63"/>
      <c r="B133" s="4" t="s">
        <v>0</v>
      </c>
      <c r="C133" s="4" t="s">
        <v>4</v>
      </c>
      <c r="D133" s="4" t="s">
        <v>5</v>
      </c>
      <c r="E133" s="28" t="s">
        <v>1</v>
      </c>
      <c r="F133" s="28" t="s">
        <v>2</v>
      </c>
      <c r="G133" s="28" t="s">
        <v>3</v>
      </c>
      <c r="H133" s="28" t="s">
        <v>24</v>
      </c>
      <c r="I133" s="29" t="s">
        <v>6</v>
      </c>
      <c r="K133" s="68" t="s">
        <v>9</v>
      </c>
      <c r="L133" s="69"/>
      <c r="M133" s="69"/>
      <c r="N133" s="69"/>
      <c r="O133" s="48">
        <f>SUM(LARGE(E134:E139,1)+(LARGE(E134:E139,2)+(LARGE(E134:E139,3)+(LARGE(F134:F139,1))+(LARGE(F134:F139,2))+(LARGE(F134:F139,3))+(LARGE(G134:G139,1))+(LARGE(G134:G139,2)+(LARGE(G134:G139,3))))))</f>
        <v>82.35</v>
      </c>
    </row>
    <row r="134" spans="1:15" ht="19.5" customHeight="1">
      <c r="A134" s="63"/>
      <c r="B134" s="33">
        <v>1</v>
      </c>
      <c r="C134" s="3" t="s">
        <v>172</v>
      </c>
      <c r="D134" s="17">
        <v>40416</v>
      </c>
      <c r="E134" s="2">
        <v>8.8</v>
      </c>
      <c r="F134" s="2">
        <v>9.4</v>
      </c>
      <c r="G134" s="2">
        <v>9.45</v>
      </c>
      <c r="H134" s="2">
        <f aca="true" t="shared" si="25" ref="H134:H139">SUM(E134:G134)</f>
        <v>27.650000000000002</v>
      </c>
      <c r="I134" s="5">
        <f aca="true" t="shared" si="26" ref="I134:I139">LARGE(E134:G134,1)</f>
        <v>9.45</v>
      </c>
      <c r="K134" s="51">
        <f>G132</f>
        <v>0</v>
      </c>
      <c r="L134" s="52"/>
      <c r="M134" s="52"/>
      <c r="N134" s="52"/>
      <c r="O134" s="49"/>
    </row>
    <row r="135" spans="1:15" ht="18.75" customHeight="1">
      <c r="A135" s="63"/>
      <c r="B135" s="33">
        <v>2</v>
      </c>
      <c r="C135" s="3" t="s">
        <v>173</v>
      </c>
      <c r="D135" s="17">
        <v>40226</v>
      </c>
      <c r="E135" s="2">
        <v>8.7</v>
      </c>
      <c r="F135" s="2">
        <v>9.2</v>
      </c>
      <c r="G135" s="2">
        <v>9.45</v>
      </c>
      <c r="H135" s="2">
        <f t="shared" si="25"/>
        <v>27.349999999999998</v>
      </c>
      <c r="I135" s="5">
        <f t="shared" si="26"/>
        <v>9.45</v>
      </c>
      <c r="K135" s="53" t="s">
        <v>10</v>
      </c>
      <c r="L135" s="52"/>
      <c r="M135" s="52"/>
      <c r="N135" s="52"/>
      <c r="O135" s="49"/>
    </row>
    <row r="136" spans="1:15" ht="20.25" customHeight="1" thickBot="1">
      <c r="A136" s="63"/>
      <c r="B136" s="33">
        <v>3</v>
      </c>
      <c r="C136" s="3" t="s">
        <v>174</v>
      </c>
      <c r="D136" s="17">
        <v>39953</v>
      </c>
      <c r="E136" s="2">
        <v>8.65</v>
      </c>
      <c r="F136" s="2">
        <v>9.5</v>
      </c>
      <c r="G136" s="2">
        <v>9.2</v>
      </c>
      <c r="H136" s="2">
        <f t="shared" si="25"/>
        <v>27.349999999999998</v>
      </c>
      <c r="I136" s="5">
        <f t="shared" si="26"/>
        <v>9.5</v>
      </c>
      <c r="K136" s="54" t="str">
        <f>D132</f>
        <v>SPELTA AUREA</v>
      </c>
      <c r="L136" s="55"/>
      <c r="M136" s="55"/>
      <c r="N136" s="55"/>
      <c r="O136" s="50"/>
    </row>
    <row r="137" spans="1:15" ht="16.5" thickBot="1">
      <c r="A137" s="63"/>
      <c r="B137" s="33">
        <v>4</v>
      </c>
      <c r="C137" s="3" t="s">
        <v>175</v>
      </c>
      <c r="D137" s="17">
        <v>39505</v>
      </c>
      <c r="E137" s="2">
        <v>8.25</v>
      </c>
      <c r="F137" s="2">
        <v>9.15</v>
      </c>
      <c r="G137" s="2">
        <v>8.85</v>
      </c>
      <c r="H137" s="2">
        <f t="shared" si="25"/>
        <v>26.25</v>
      </c>
      <c r="I137" s="5">
        <f t="shared" si="26"/>
        <v>9.15</v>
      </c>
      <c r="K137" s="36"/>
      <c r="L137" s="35"/>
      <c r="M137" s="35"/>
      <c r="N137" s="35"/>
      <c r="O137" s="35"/>
    </row>
    <row r="138" spans="1:15" ht="15.75">
      <c r="A138" s="63"/>
      <c r="B138" s="33">
        <v>5</v>
      </c>
      <c r="C138" s="3" t="s">
        <v>176</v>
      </c>
      <c r="D138" s="17">
        <v>38623</v>
      </c>
      <c r="E138" s="2">
        <v>0</v>
      </c>
      <c r="F138" s="2">
        <v>0</v>
      </c>
      <c r="G138" s="2">
        <v>0</v>
      </c>
      <c r="H138" s="2">
        <f t="shared" si="25"/>
        <v>0</v>
      </c>
      <c r="I138" s="5">
        <f t="shared" si="26"/>
        <v>0</v>
      </c>
      <c r="K138" s="56" t="s">
        <v>11</v>
      </c>
      <c r="L138" s="57"/>
      <c r="M138" s="60">
        <f>SUM(H134:H139)</f>
        <v>108.6</v>
      </c>
      <c r="N138" s="35"/>
      <c r="O138" s="35"/>
    </row>
    <row r="139" spans="1:15" ht="16.5" thickBot="1">
      <c r="A139" s="64"/>
      <c r="B139" s="37">
        <v>6</v>
      </c>
      <c r="C139" s="6"/>
      <c r="D139" s="6"/>
      <c r="E139" s="7">
        <v>0</v>
      </c>
      <c r="F139" s="7">
        <v>0</v>
      </c>
      <c r="G139" s="7">
        <v>0</v>
      </c>
      <c r="H139" s="7">
        <f t="shared" si="25"/>
        <v>0</v>
      </c>
      <c r="I139" s="8">
        <f t="shared" si="26"/>
        <v>0</v>
      </c>
      <c r="K139" s="58"/>
      <c r="L139" s="59"/>
      <c r="M139" s="61"/>
      <c r="N139" s="35"/>
      <c r="O139" s="35"/>
    </row>
    <row r="141" ht="16.5" thickBot="1">
      <c r="D141" s="40"/>
    </row>
    <row r="142" spans="1:9" ht="16.5" thickBot="1">
      <c r="A142" s="62">
        <v>15</v>
      </c>
      <c r="B142" s="65" t="s">
        <v>7</v>
      </c>
      <c r="C142" s="65"/>
      <c r="D142" s="41" t="s">
        <v>50</v>
      </c>
      <c r="E142" s="65" t="s">
        <v>8</v>
      </c>
      <c r="F142" s="65"/>
      <c r="G142" s="66"/>
      <c r="H142" s="66"/>
      <c r="I142" s="67"/>
    </row>
    <row r="143" spans="1:15" ht="47.25">
      <c r="A143" s="63"/>
      <c r="B143" s="4" t="s">
        <v>0</v>
      </c>
      <c r="C143" s="4" t="s">
        <v>4</v>
      </c>
      <c r="D143" s="4" t="s">
        <v>5</v>
      </c>
      <c r="E143" s="28" t="s">
        <v>1</v>
      </c>
      <c r="F143" s="28" t="s">
        <v>2</v>
      </c>
      <c r="G143" s="28" t="s">
        <v>3</v>
      </c>
      <c r="H143" s="28" t="s">
        <v>24</v>
      </c>
      <c r="I143" s="29" t="s">
        <v>6</v>
      </c>
      <c r="K143" s="68" t="s">
        <v>9</v>
      </c>
      <c r="L143" s="69"/>
      <c r="M143" s="69"/>
      <c r="N143" s="69"/>
      <c r="O143" s="48">
        <f>SUM(LARGE(E144:E149,1)+(LARGE(E144:E149,2)+(LARGE(E144:E149,3)+(LARGE(F144:F149,1))+(LARGE(F144:F149,2))+(LARGE(F144:F149,3))+(LARGE(G144:G149,1))+(LARGE(G144:G149,2)+(LARGE(G144:G149,3))))))</f>
        <v>84.50000000000001</v>
      </c>
    </row>
    <row r="144" spans="1:15" ht="19.5" customHeight="1">
      <c r="A144" s="63"/>
      <c r="B144" s="33">
        <v>1</v>
      </c>
      <c r="C144" s="3" t="s">
        <v>167</v>
      </c>
      <c r="D144" s="17">
        <v>39927</v>
      </c>
      <c r="E144" s="2">
        <v>9.25</v>
      </c>
      <c r="F144" s="2">
        <v>9.35</v>
      </c>
      <c r="G144" s="2">
        <v>9.25</v>
      </c>
      <c r="H144" s="2">
        <f aca="true" t="shared" si="27" ref="H144:H149">SUM(E144:G144)</f>
        <v>27.85</v>
      </c>
      <c r="I144" s="5">
        <f aca="true" t="shared" si="28" ref="I144:I149">LARGE(E144:G144,1)</f>
        <v>9.35</v>
      </c>
      <c r="K144" s="51">
        <f>G142</f>
        <v>0</v>
      </c>
      <c r="L144" s="52"/>
      <c r="M144" s="52"/>
      <c r="N144" s="52"/>
      <c r="O144" s="49"/>
    </row>
    <row r="145" spans="1:15" ht="18.75" customHeight="1">
      <c r="A145" s="63"/>
      <c r="B145" s="33">
        <v>2</v>
      </c>
      <c r="C145" s="3" t="s">
        <v>168</v>
      </c>
      <c r="D145" s="17">
        <v>39539</v>
      </c>
      <c r="E145" s="2">
        <v>9.1</v>
      </c>
      <c r="F145" s="2">
        <v>9.25</v>
      </c>
      <c r="G145" s="2">
        <v>9.45</v>
      </c>
      <c r="H145" s="2">
        <f t="shared" si="27"/>
        <v>27.8</v>
      </c>
      <c r="I145" s="5">
        <f t="shared" si="28"/>
        <v>9.45</v>
      </c>
      <c r="K145" s="53" t="s">
        <v>10</v>
      </c>
      <c r="L145" s="52"/>
      <c r="M145" s="52"/>
      <c r="N145" s="52"/>
      <c r="O145" s="49"/>
    </row>
    <row r="146" spans="1:15" ht="20.25" customHeight="1" thickBot="1">
      <c r="A146" s="63"/>
      <c r="B146" s="33">
        <v>3</v>
      </c>
      <c r="C146" s="3" t="s">
        <v>169</v>
      </c>
      <c r="D146" s="17">
        <v>39465</v>
      </c>
      <c r="E146" s="2">
        <v>9.4</v>
      </c>
      <c r="F146" s="2">
        <v>9.2</v>
      </c>
      <c r="G146" s="2">
        <v>9.4</v>
      </c>
      <c r="H146" s="2">
        <f t="shared" si="27"/>
        <v>28</v>
      </c>
      <c r="I146" s="5">
        <f t="shared" si="28"/>
        <v>9.4</v>
      </c>
      <c r="K146" s="54" t="str">
        <f>D142</f>
        <v>MILANO GYM</v>
      </c>
      <c r="L146" s="55"/>
      <c r="M146" s="55"/>
      <c r="N146" s="55"/>
      <c r="O146" s="50"/>
    </row>
    <row r="147" spans="1:15" ht="16.5" thickBot="1">
      <c r="A147" s="63"/>
      <c r="B147" s="33">
        <v>4</v>
      </c>
      <c r="C147" s="3" t="s">
        <v>170</v>
      </c>
      <c r="D147" s="17">
        <v>39685</v>
      </c>
      <c r="E147" s="2">
        <v>9.1</v>
      </c>
      <c r="F147" s="2">
        <v>9.3</v>
      </c>
      <c r="G147" s="2">
        <v>9.45</v>
      </c>
      <c r="H147" s="2">
        <f t="shared" si="27"/>
        <v>27.849999999999998</v>
      </c>
      <c r="I147" s="5">
        <f t="shared" si="28"/>
        <v>9.45</v>
      </c>
      <c r="K147" s="36"/>
      <c r="L147" s="35"/>
      <c r="M147" s="35"/>
      <c r="N147" s="35"/>
      <c r="O147" s="35"/>
    </row>
    <row r="148" spans="1:15" ht="15.75">
      <c r="A148" s="63"/>
      <c r="B148" s="33">
        <v>5</v>
      </c>
      <c r="C148" s="3" t="s">
        <v>171</v>
      </c>
      <c r="D148" s="17">
        <v>39762</v>
      </c>
      <c r="E148" s="2">
        <v>9.15</v>
      </c>
      <c r="F148" s="2">
        <v>9.55</v>
      </c>
      <c r="G148" s="2">
        <v>9.6</v>
      </c>
      <c r="H148" s="2">
        <f t="shared" si="27"/>
        <v>28.300000000000004</v>
      </c>
      <c r="I148" s="5">
        <f t="shared" si="28"/>
        <v>9.6</v>
      </c>
      <c r="K148" s="56" t="s">
        <v>11</v>
      </c>
      <c r="L148" s="57"/>
      <c r="M148" s="60">
        <f>SUM(H144:H149)</f>
        <v>139.8</v>
      </c>
      <c r="N148" s="35"/>
      <c r="O148" s="35"/>
    </row>
    <row r="149" spans="1:15" ht="16.5" thickBot="1">
      <c r="A149" s="64"/>
      <c r="B149" s="37">
        <v>6</v>
      </c>
      <c r="C149" s="6"/>
      <c r="D149" s="6"/>
      <c r="E149" s="7">
        <v>0</v>
      </c>
      <c r="F149" s="7">
        <v>0</v>
      </c>
      <c r="G149" s="7">
        <v>0</v>
      </c>
      <c r="H149" s="7">
        <f t="shared" si="27"/>
        <v>0</v>
      </c>
      <c r="I149" s="8">
        <f t="shared" si="28"/>
        <v>0</v>
      </c>
      <c r="K149" s="58"/>
      <c r="L149" s="59"/>
      <c r="M149" s="61"/>
      <c r="N149" s="35"/>
      <c r="O149" s="35"/>
    </row>
    <row r="151" ht="16.5" thickBot="1">
      <c r="D151" s="40"/>
    </row>
    <row r="152" spans="1:9" ht="16.5" thickBot="1">
      <c r="A152" s="62">
        <v>16</v>
      </c>
      <c r="B152" s="65" t="s">
        <v>7</v>
      </c>
      <c r="C152" s="65"/>
      <c r="D152" s="41" t="s">
        <v>51</v>
      </c>
      <c r="E152" s="65" t="s">
        <v>8</v>
      </c>
      <c r="F152" s="65"/>
      <c r="G152" s="66"/>
      <c r="H152" s="66"/>
      <c r="I152" s="67"/>
    </row>
    <row r="153" spans="1:15" ht="47.25">
      <c r="A153" s="63"/>
      <c r="B153" s="4" t="s">
        <v>0</v>
      </c>
      <c r="C153" s="4" t="s">
        <v>4</v>
      </c>
      <c r="D153" s="4" t="s">
        <v>5</v>
      </c>
      <c r="E153" s="28" t="s">
        <v>1</v>
      </c>
      <c r="F153" s="28" t="s">
        <v>2</v>
      </c>
      <c r="G153" s="28" t="s">
        <v>3</v>
      </c>
      <c r="H153" s="28" t="s">
        <v>24</v>
      </c>
      <c r="I153" s="29" t="s">
        <v>6</v>
      </c>
      <c r="K153" s="68" t="s">
        <v>9</v>
      </c>
      <c r="L153" s="69"/>
      <c r="M153" s="69"/>
      <c r="N153" s="69"/>
      <c r="O153" s="48">
        <f>SUM(LARGE(E154:E159,1)+(LARGE(E154:E159,2)+(LARGE(E154:E159,3)+(LARGE(F154:F159,1))+(LARGE(F154:F159,2))+(LARGE(F154:F159,3))+(LARGE(G154:G159,1))+(LARGE(G154:G159,2)+(LARGE(G154:G159,3))))))</f>
        <v>79.60000000000001</v>
      </c>
    </row>
    <row r="154" spans="1:15" ht="19.5" customHeight="1">
      <c r="A154" s="63"/>
      <c r="B154" s="33">
        <v>1</v>
      </c>
      <c r="C154" s="3" t="s">
        <v>162</v>
      </c>
      <c r="D154" s="17">
        <v>39778</v>
      </c>
      <c r="E154" s="2">
        <v>8.45</v>
      </c>
      <c r="F154" s="2">
        <v>9</v>
      </c>
      <c r="G154" s="2">
        <v>8.85</v>
      </c>
      <c r="H154" s="2">
        <f aca="true" t="shared" si="29" ref="H154:H159">SUM(E154:G154)</f>
        <v>26.299999999999997</v>
      </c>
      <c r="I154" s="5">
        <f aca="true" t="shared" si="30" ref="I154:I159">LARGE(E154:G154,1)</f>
        <v>9</v>
      </c>
      <c r="K154" s="51">
        <f>G152</f>
        <v>0</v>
      </c>
      <c r="L154" s="52"/>
      <c r="M154" s="52"/>
      <c r="N154" s="52"/>
      <c r="O154" s="49"/>
    </row>
    <row r="155" spans="1:15" ht="18.75" customHeight="1">
      <c r="A155" s="63"/>
      <c r="B155" s="33">
        <v>2</v>
      </c>
      <c r="C155" s="3" t="s">
        <v>163</v>
      </c>
      <c r="D155" s="17">
        <v>40518</v>
      </c>
      <c r="E155" s="2">
        <v>8.3</v>
      </c>
      <c r="F155" s="2">
        <v>8.55</v>
      </c>
      <c r="G155" s="2">
        <v>8.85</v>
      </c>
      <c r="H155" s="2">
        <f t="shared" si="29"/>
        <v>25.700000000000003</v>
      </c>
      <c r="I155" s="5">
        <f t="shared" si="30"/>
        <v>8.85</v>
      </c>
      <c r="K155" s="53" t="s">
        <v>10</v>
      </c>
      <c r="L155" s="52"/>
      <c r="M155" s="52"/>
      <c r="N155" s="52"/>
      <c r="O155" s="49"/>
    </row>
    <row r="156" spans="1:15" ht="20.25" customHeight="1" thickBot="1">
      <c r="A156" s="63"/>
      <c r="B156" s="33">
        <v>3</v>
      </c>
      <c r="C156" s="3" t="s">
        <v>164</v>
      </c>
      <c r="D156" s="17">
        <v>40119</v>
      </c>
      <c r="E156" s="2">
        <v>8.45</v>
      </c>
      <c r="F156" s="2">
        <v>9.05</v>
      </c>
      <c r="G156" s="2">
        <v>9.15</v>
      </c>
      <c r="H156" s="2">
        <f t="shared" si="29"/>
        <v>26.65</v>
      </c>
      <c r="I156" s="5">
        <f t="shared" si="30"/>
        <v>9.15</v>
      </c>
      <c r="K156" s="54" t="str">
        <f>D152</f>
        <v>FLY GYM</v>
      </c>
      <c r="L156" s="55"/>
      <c r="M156" s="55"/>
      <c r="N156" s="55"/>
      <c r="O156" s="50"/>
    </row>
    <row r="157" spans="1:15" ht="16.5" thickBot="1">
      <c r="A157" s="63"/>
      <c r="B157" s="33">
        <v>4</v>
      </c>
      <c r="C157" s="3" t="s">
        <v>165</v>
      </c>
      <c r="D157" s="17">
        <v>40147</v>
      </c>
      <c r="E157" s="2">
        <v>8.65</v>
      </c>
      <c r="F157" s="2">
        <v>9.15</v>
      </c>
      <c r="G157" s="2">
        <v>8.75</v>
      </c>
      <c r="H157" s="2">
        <f t="shared" si="29"/>
        <v>26.55</v>
      </c>
      <c r="I157" s="5">
        <f t="shared" si="30"/>
        <v>9.15</v>
      </c>
      <c r="K157" s="36"/>
      <c r="L157" s="35"/>
      <c r="M157" s="35"/>
      <c r="N157" s="35"/>
      <c r="O157" s="35"/>
    </row>
    <row r="158" spans="1:15" ht="15.75">
      <c r="A158" s="63"/>
      <c r="B158" s="33">
        <v>5</v>
      </c>
      <c r="C158" s="3" t="s">
        <v>166</v>
      </c>
      <c r="D158" s="17">
        <v>40174</v>
      </c>
      <c r="E158" s="2">
        <v>8</v>
      </c>
      <c r="F158" s="2">
        <v>8.8</v>
      </c>
      <c r="G158" s="2">
        <v>8.1</v>
      </c>
      <c r="H158" s="2">
        <f t="shared" si="29"/>
        <v>24.9</v>
      </c>
      <c r="I158" s="5">
        <f t="shared" si="30"/>
        <v>8.8</v>
      </c>
      <c r="K158" s="56" t="s">
        <v>11</v>
      </c>
      <c r="L158" s="57"/>
      <c r="M158" s="60">
        <f>SUM(H154:H159)</f>
        <v>130.1</v>
      </c>
      <c r="N158" s="35"/>
      <c r="O158" s="35"/>
    </row>
    <row r="159" spans="1:15" ht="16.5" thickBot="1">
      <c r="A159" s="64"/>
      <c r="B159" s="37">
        <v>6</v>
      </c>
      <c r="C159" s="6"/>
      <c r="D159" s="6"/>
      <c r="E159" s="7">
        <v>0</v>
      </c>
      <c r="F159" s="7">
        <v>0</v>
      </c>
      <c r="G159" s="7">
        <v>0</v>
      </c>
      <c r="H159" s="7">
        <f t="shared" si="29"/>
        <v>0</v>
      </c>
      <c r="I159" s="8">
        <f t="shared" si="30"/>
        <v>0</v>
      </c>
      <c r="K159" s="58"/>
      <c r="L159" s="59"/>
      <c r="M159" s="61"/>
      <c r="N159" s="35"/>
      <c r="O159" s="35"/>
    </row>
    <row r="161" ht="16.5" thickBot="1">
      <c r="D161" s="40"/>
    </row>
    <row r="162" spans="1:9" ht="16.5" thickBot="1">
      <c r="A162" s="62">
        <v>17</v>
      </c>
      <c r="B162" s="65" t="s">
        <v>7</v>
      </c>
      <c r="C162" s="65"/>
      <c r="D162" s="41" t="s">
        <v>34</v>
      </c>
      <c r="E162" s="65" t="s">
        <v>8</v>
      </c>
      <c r="F162" s="65"/>
      <c r="G162" s="66" t="s">
        <v>43</v>
      </c>
      <c r="H162" s="66"/>
      <c r="I162" s="67"/>
    </row>
    <row r="163" spans="1:15" ht="47.25">
      <c r="A163" s="63"/>
      <c r="B163" s="4" t="s">
        <v>0</v>
      </c>
      <c r="C163" s="4" t="s">
        <v>4</v>
      </c>
      <c r="D163" s="4" t="s">
        <v>5</v>
      </c>
      <c r="E163" s="28" t="s">
        <v>1</v>
      </c>
      <c r="F163" s="28" t="s">
        <v>2</v>
      </c>
      <c r="G163" s="28" t="s">
        <v>3</v>
      </c>
      <c r="H163" s="28" t="s">
        <v>24</v>
      </c>
      <c r="I163" s="29" t="s">
        <v>6</v>
      </c>
      <c r="K163" s="68" t="s">
        <v>9</v>
      </c>
      <c r="L163" s="69"/>
      <c r="M163" s="69"/>
      <c r="N163" s="69"/>
      <c r="O163" s="48">
        <f>SUM(LARGE(E164:E169,1)+(LARGE(E164:E169,2)+(LARGE(E164:E169,3)+(LARGE(F164:F169,1))+(LARGE(F164:F169,2))+(LARGE(F164:F169,3))+(LARGE(G164:G169,1))+(LARGE(G164:G169,2)+(LARGE(G164:G169,3))))))</f>
        <v>81.14999999999999</v>
      </c>
    </row>
    <row r="164" spans="1:15" ht="19.5" customHeight="1">
      <c r="A164" s="63"/>
      <c r="B164" s="33">
        <v>1</v>
      </c>
      <c r="C164" s="3" t="s">
        <v>145</v>
      </c>
      <c r="D164" s="17">
        <v>39307</v>
      </c>
      <c r="E164" s="2">
        <v>8.9</v>
      </c>
      <c r="F164" s="2">
        <v>8.5</v>
      </c>
      <c r="G164" s="2">
        <v>9.2</v>
      </c>
      <c r="H164" s="2">
        <f aca="true" t="shared" si="31" ref="H164:H169">SUM(E164:G164)</f>
        <v>26.599999999999998</v>
      </c>
      <c r="I164" s="5">
        <f aca="true" t="shared" si="32" ref="I164:I169">LARGE(E164:G164,1)</f>
        <v>9.2</v>
      </c>
      <c r="K164" s="51" t="str">
        <f>G162</f>
        <v>B</v>
      </c>
      <c r="L164" s="52"/>
      <c r="M164" s="52"/>
      <c r="N164" s="52"/>
      <c r="O164" s="49"/>
    </row>
    <row r="165" spans="1:15" ht="18.75" customHeight="1">
      <c r="A165" s="63"/>
      <c r="B165" s="33">
        <v>2</v>
      </c>
      <c r="C165" s="3" t="s">
        <v>146</v>
      </c>
      <c r="D165" s="17">
        <v>39490</v>
      </c>
      <c r="E165" s="2">
        <v>9.1</v>
      </c>
      <c r="F165" s="2">
        <v>8.85</v>
      </c>
      <c r="G165" s="2">
        <v>9.15</v>
      </c>
      <c r="H165" s="2">
        <f t="shared" si="31"/>
        <v>27.1</v>
      </c>
      <c r="I165" s="5">
        <f t="shared" si="32"/>
        <v>9.15</v>
      </c>
      <c r="K165" s="53" t="s">
        <v>10</v>
      </c>
      <c r="L165" s="52"/>
      <c r="M165" s="52"/>
      <c r="N165" s="52"/>
      <c r="O165" s="49"/>
    </row>
    <row r="166" spans="1:15" ht="20.25" customHeight="1" thickBot="1">
      <c r="A166" s="63"/>
      <c r="B166" s="33">
        <v>3</v>
      </c>
      <c r="C166" s="3" t="s">
        <v>147</v>
      </c>
      <c r="D166" s="17">
        <v>39756</v>
      </c>
      <c r="E166" s="2">
        <v>9</v>
      </c>
      <c r="F166" s="2">
        <v>8.6</v>
      </c>
      <c r="G166" s="2">
        <v>9.05</v>
      </c>
      <c r="H166" s="2">
        <f t="shared" si="31"/>
        <v>26.650000000000002</v>
      </c>
      <c r="I166" s="5">
        <f t="shared" si="32"/>
        <v>9.05</v>
      </c>
      <c r="K166" s="54" t="str">
        <f>D162</f>
        <v>TREIESE</v>
      </c>
      <c r="L166" s="55"/>
      <c r="M166" s="55"/>
      <c r="N166" s="55"/>
      <c r="O166" s="50"/>
    </row>
    <row r="167" spans="1:15" ht="16.5" thickBot="1">
      <c r="A167" s="63"/>
      <c r="B167" s="33">
        <v>4</v>
      </c>
      <c r="C167" s="3" t="s">
        <v>148</v>
      </c>
      <c r="D167" s="17">
        <v>39779</v>
      </c>
      <c r="E167" s="2">
        <v>8.75</v>
      </c>
      <c r="F167" s="2">
        <v>8.95</v>
      </c>
      <c r="G167" s="2">
        <v>9.1</v>
      </c>
      <c r="H167" s="2">
        <f t="shared" si="31"/>
        <v>26.799999999999997</v>
      </c>
      <c r="I167" s="5">
        <f t="shared" si="32"/>
        <v>9.1</v>
      </c>
      <c r="K167" s="36"/>
      <c r="L167" s="35"/>
      <c r="M167" s="35"/>
      <c r="N167" s="35"/>
      <c r="O167" s="35"/>
    </row>
    <row r="168" spans="1:15" ht="15.75">
      <c r="A168" s="63"/>
      <c r="B168" s="33">
        <v>5</v>
      </c>
      <c r="C168" s="3" t="s">
        <v>149</v>
      </c>
      <c r="D168" s="17">
        <v>39483</v>
      </c>
      <c r="E168" s="2">
        <v>9.2</v>
      </c>
      <c r="F168" s="2">
        <v>8.25</v>
      </c>
      <c r="G168" s="2">
        <v>8.65</v>
      </c>
      <c r="H168" s="2">
        <f t="shared" si="31"/>
        <v>26.1</v>
      </c>
      <c r="I168" s="5">
        <f t="shared" si="32"/>
        <v>9.2</v>
      </c>
      <c r="K168" s="56" t="s">
        <v>11</v>
      </c>
      <c r="L168" s="57"/>
      <c r="M168" s="60">
        <f>SUM(H164:H169)</f>
        <v>133.25</v>
      </c>
      <c r="N168" s="35"/>
      <c r="O168" s="35"/>
    </row>
    <row r="169" spans="1:15" ht="16.5" thickBot="1">
      <c r="A169" s="64"/>
      <c r="B169" s="37">
        <v>6</v>
      </c>
      <c r="C169" s="6"/>
      <c r="D169" s="6"/>
      <c r="E169" s="7">
        <v>0</v>
      </c>
      <c r="F169" s="7">
        <v>0</v>
      </c>
      <c r="G169" s="7">
        <v>0</v>
      </c>
      <c r="H169" s="7">
        <f t="shared" si="31"/>
        <v>0</v>
      </c>
      <c r="I169" s="8">
        <f t="shared" si="32"/>
        <v>0</v>
      </c>
      <c r="K169" s="58"/>
      <c r="L169" s="59"/>
      <c r="M169" s="61"/>
      <c r="N169" s="35"/>
      <c r="O169" s="35"/>
    </row>
    <row r="171" ht="16.5" thickBot="1">
      <c r="D171" s="40"/>
    </row>
    <row r="172" spans="1:9" ht="16.5" thickBot="1">
      <c r="A172" s="62">
        <v>18</v>
      </c>
      <c r="B172" s="65" t="s">
        <v>7</v>
      </c>
      <c r="C172" s="65"/>
      <c r="D172" s="41" t="s">
        <v>66</v>
      </c>
      <c r="E172" s="65" t="s">
        <v>8</v>
      </c>
      <c r="F172" s="65"/>
      <c r="G172" s="66"/>
      <c r="H172" s="66"/>
      <c r="I172" s="67"/>
    </row>
    <row r="173" spans="1:15" ht="47.25">
      <c r="A173" s="63"/>
      <c r="B173" s="4" t="s">
        <v>0</v>
      </c>
      <c r="C173" s="4" t="s">
        <v>4</v>
      </c>
      <c r="D173" s="4" t="s">
        <v>5</v>
      </c>
      <c r="E173" s="28" t="s">
        <v>1</v>
      </c>
      <c r="F173" s="28" t="s">
        <v>2</v>
      </c>
      <c r="G173" s="28" t="s">
        <v>3</v>
      </c>
      <c r="H173" s="28" t="s">
        <v>24</v>
      </c>
      <c r="I173" s="29" t="s">
        <v>6</v>
      </c>
      <c r="K173" s="68" t="s">
        <v>9</v>
      </c>
      <c r="L173" s="69"/>
      <c r="M173" s="69"/>
      <c r="N173" s="69"/>
      <c r="O173" s="48">
        <f>SUM(LARGE(E174:E179,1)+(LARGE(E174:E179,2)+(LARGE(E174:E179,3)+(LARGE(F174:F179,1))+(LARGE(F174:F179,2))+(LARGE(F174:F179,3))+(LARGE(G174:G179,1))+(LARGE(G174:G179,2)+(LARGE(G174:G179,3))))))</f>
        <v>81.69999999999999</v>
      </c>
    </row>
    <row r="174" spans="1:15" ht="19.5" customHeight="1">
      <c r="A174" s="63"/>
      <c r="B174" s="33">
        <v>1</v>
      </c>
      <c r="C174" s="3" t="s">
        <v>140</v>
      </c>
      <c r="D174" s="17">
        <v>40084</v>
      </c>
      <c r="E174" s="2">
        <v>8.6</v>
      </c>
      <c r="F174" s="2">
        <v>8.75</v>
      </c>
      <c r="G174" s="2">
        <v>9.15</v>
      </c>
      <c r="H174" s="2">
        <f aca="true" t="shared" si="33" ref="H174:H179">SUM(E174:G174)</f>
        <v>26.5</v>
      </c>
      <c r="I174" s="5">
        <f aca="true" t="shared" si="34" ref="I174:I179">LARGE(E174:G174,1)</f>
        <v>9.15</v>
      </c>
      <c r="K174" s="51">
        <f>G172</f>
        <v>0</v>
      </c>
      <c r="L174" s="52"/>
      <c r="M174" s="52"/>
      <c r="N174" s="52"/>
      <c r="O174" s="49"/>
    </row>
    <row r="175" spans="1:15" ht="18.75" customHeight="1">
      <c r="A175" s="63"/>
      <c r="B175" s="33">
        <v>2</v>
      </c>
      <c r="C175" s="3" t="s">
        <v>141</v>
      </c>
      <c r="D175" s="17">
        <v>39576</v>
      </c>
      <c r="E175" s="2">
        <v>8.65</v>
      </c>
      <c r="F175" s="2">
        <v>9.2</v>
      </c>
      <c r="G175" s="2">
        <v>9.35</v>
      </c>
      <c r="H175" s="2">
        <f t="shared" si="33"/>
        <v>27.200000000000003</v>
      </c>
      <c r="I175" s="5">
        <f t="shared" si="34"/>
        <v>9.35</v>
      </c>
      <c r="K175" s="53" t="s">
        <v>10</v>
      </c>
      <c r="L175" s="52"/>
      <c r="M175" s="52"/>
      <c r="N175" s="52"/>
      <c r="O175" s="49"/>
    </row>
    <row r="176" spans="1:15" ht="20.25" customHeight="1" thickBot="1">
      <c r="A176" s="63"/>
      <c r="B176" s="33">
        <v>3</v>
      </c>
      <c r="C176" s="3" t="s">
        <v>142</v>
      </c>
      <c r="D176" s="17">
        <v>39576</v>
      </c>
      <c r="E176" s="2">
        <v>8.85</v>
      </c>
      <c r="F176" s="2">
        <v>9.05</v>
      </c>
      <c r="G176" s="2">
        <v>9.15</v>
      </c>
      <c r="H176" s="2">
        <f t="shared" si="33"/>
        <v>27.049999999999997</v>
      </c>
      <c r="I176" s="5">
        <f t="shared" si="34"/>
        <v>9.15</v>
      </c>
      <c r="K176" s="54" t="str">
        <f>D172</f>
        <v>PORDENONESE</v>
      </c>
      <c r="L176" s="55"/>
      <c r="M176" s="55"/>
      <c r="N176" s="55"/>
      <c r="O176" s="50"/>
    </row>
    <row r="177" spans="1:15" ht="16.5" thickBot="1">
      <c r="A177" s="63"/>
      <c r="B177" s="33">
        <v>4</v>
      </c>
      <c r="C177" s="3" t="s">
        <v>143</v>
      </c>
      <c r="D177" s="17">
        <v>39739</v>
      </c>
      <c r="E177" s="2">
        <v>8.8</v>
      </c>
      <c r="F177" s="2">
        <v>8.5</v>
      </c>
      <c r="G177" s="2">
        <v>9.45</v>
      </c>
      <c r="H177" s="2">
        <f t="shared" si="33"/>
        <v>26.75</v>
      </c>
      <c r="I177" s="5">
        <f t="shared" si="34"/>
        <v>9.45</v>
      </c>
      <c r="K177" s="36"/>
      <c r="L177" s="35"/>
      <c r="M177" s="35"/>
      <c r="N177" s="35"/>
      <c r="O177" s="35"/>
    </row>
    <row r="178" spans="1:15" ht="15.75">
      <c r="A178" s="63"/>
      <c r="B178" s="33">
        <v>5</v>
      </c>
      <c r="C178" s="3" t="s">
        <v>144</v>
      </c>
      <c r="D178" s="17">
        <v>39486</v>
      </c>
      <c r="E178" s="2">
        <v>8.25</v>
      </c>
      <c r="F178" s="2">
        <v>9.2</v>
      </c>
      <c r="G178" s="2">
        <v>9</v>
      </c>
      <c r="H178" s="2">
        <f t="shared" si="33"/>
        <v>26.45</v>
      </c>
      <c r="I178" s="5">
        <f t="shared" si="34"/>
        <v>9.2</v>
      </c>
      <c r="K178" s="56" t="s">
        <v>11</v>
      </c>
      <c r="L178" s="57"/>
      <c r="M178" s="60">
        <f>SUM(H174:H179)</f>
        <v>133.95</v>
      </c>
      <c r="N178" s="35"/>
      <c r="O178" s="35"/>
    </row>
    <row r="179" spans="1:15" ht="16.5" thickBot="1">
      <c r="A179" s="64"/>
      <c r="B179" s="37">
        <v>6</v>
      </c>
      <c r="C179" s="6"/>
      <c r="D179" s="6"/>
      <c r="E179" s="7">
        <v>0</v>
      </c>
      <c r="F179" s="7">
        <v>0</v>
      </c>
      <c r="G179" s="7">
        <v>0</v>
      </c>
      <c r="H179" s="7">
        <f t="shared" si="33"/>
        <v>0</v>
      </c>
      <c r="I179" s="8">
        <f t="shared" si="34"/>
        <v>0</v>
      </c>
      <c r="K179" s="58"/>
      <c r="L179" s="59"/>
      <c r="M179" s="61"/>
      <c r="N179" s="35"/>
      <c r="O179" s="35"/>
    </row>
    <row r="181" ht="16.5" thickBot="1">
      <c r="D181" s="40"/>
    </row>
    <row r="182" spans="1:9" ht="16.5" thickBot="1">
      <c r="A182" s="62">
        <v>19</v>
      </c>
      <c r="B182" s="65" t="s">
        <v>7</v>
      </c>
      <c r="C182" s="65"/>
      <c r="D182" s="41" t="s">
        <v>53</v>
      </c>
      <c r="E182" s="65" t="s">
        <v>8</v>
      </c>
      <c r="F182" s="65"/>
      <c r="G182" s="66"/>
      <c r="H182" s="66"/>
      <c r="I182" s="67"/>
    </row>
    <row r="183" spans="1:15" ht="47.25">
      <c r="A183" s="63"/>
      <c r="B183" s="4" t="s">
        <v>0</v>
      </c>
      <c r="C183" s="4" t="s">
        <v>4</v>
      </c>
      <c r="D183" s="4" t="s">
        <v>5</v>
      </c>
      <c r="E183" s="28" t="s">
        <v>1</v>
      </c>
      <c r="F183" s="28" t="s">
        <v>2</v>
      </c>
      <c r="G183" s="28" t="s">
        <v>3</v>
      </c>
      <c r="H183" s="28" t="s">
        <v>24</v>
      </c>
      <c r="I183" s="29" t="s">
        <v>6</v>
      </c>
      <c r="K183" s="68" t="s">
        <v>9</v>
      </c>
      <c r="L183" s="69"/>
      <c r="M183" s="69"/>
      <c r="N183" s="69"/>
      <c r="O183" s="48">
        <f>SUM(LARGE(E184:E189,1)+(LARGE(E184:E189,2)+(LARGE(E184:E189,3)+(LARGE(F184:F189,1))+(LARGE(F184:F189,2))+(LARGE(F184:F189,3))+(LARGE(G184:G189,1))+(LARGE(G184:G189,2)+(LARGE(G184:G189,3))))))</f>
        <v>82.89999999999999</v>
      </c>
    </row>
    <row r="184" spans="1:15" ht="19.5" customHeight="1">
      <c r="A184" s="63"/>
      <c r="B184" s="33">
        <v>1</v>
      </c>
      <c r="C184" s="3" t="s">
        <v>135</v>
      </c>
      <c r="D184" s="17">
        <v>39616</v>
      </c>
      <c r="E184" s="2">
        <v>9.1</v>
      </c>
      <c r="F184" s="2">
        <v>9.25</v>
      </c>
      <c r="G184" s="2">
        <v>9.35</v>
      </c>
      <c r="H184" s="2">
        <f aca="true" t="shared" si="35" ref="H184:H189">SUM(E184:G184)</f>
        <v>27.700000000000003</v>
      </c>
      <c r="I184" s="5">
        <f aca="true" t="shared" si="36" ref="I184:I189">LARGE(E184:G184,1)</f>
        <v>9.35</v>
      </c>
      <c r="K184" s="51">
        <f>G182</f>
        <v>0</v>
      </c>
      <c r="L184" s="52"/>
      <c r="M184" s="52"/>
      <c r="N184" s="52"/>
      <c r="O184" s="49"/>
    </row>
    <row r="185" spans="1:15" ht="18.75" customHeight="1">
      <c r="A185" s="63"/>
      <c r="B185" s="33">
        <v>2</v>
      </c>
      <c r="C185" s="3" t="s">
        <v>136</v>
      </c>
      <c r="D185" s="17">
        <v>39745</v>
      </c>
      <c r="E185" s="2">
        <v>8.9</v>
      </c>
      <c r="F185" s="2">
        <v>9.3</v>
      </c>
      <c r="G185" s="2">
        <v>9.25</v>
      </c>
      <c r="H185" s="2">
        <f t="shared" si="35"/>
        <v>27.450000000000003</v>
      </c>
      <c r="I185" s="5">
        <f t="shared" si="36"/>
        <v>9.3</v>
      </c>
      <c r="K185" s="53" t="s">
        <v>10</v>
      </c>
      <c r="L185" s="52"/>
      <c r="M185" s="52"/>
      <c r="N185" s="52"/>
      <c r="O185" s="49"/>
    </row>
    <row r="186" spans="1:15" ht="20.25" customHeight="1" thickBot="1">
      <c r="A186" s="63"/>
      <c r="B186" s="33">
        <v>3</v>
      </c>
      <c r="C186" s="3" t="s">
        <v>137</v>
      </c>
      <c r="D186" s="17">
        <v>39277</v>
      </c>
      <c r="E186" s="2">
        <v>8.85</v>
      </c>
      <c r="F186" s="2">
        <v>9.35</v>
      </c>
      <c r="G186" s="2">
        <v>9.4</v>
      </c>
      <c r="H186" s="2">
        <f t="shared" si="35"/>
        <v>27.6</v>
      </c>
      <c r="I186" s="5">
        <f t="shared" si="36"/>
        <v>9.4</v>
      </c>
      <c r="K186" s="54" t="str">
        <f>D182</f>
        <v>IGEA 2000</v>
      </c>
      <c r="L186" s="55"/>
      <c r="M186" s="55"/>
      <c r="N186" s="55"/>
      <c r="O186" s="50"/>
    </row>
    <row r="187" spans="1:15" ht="16.5" thickBot="1">
      <c r="A187" s="63"/>
      <c r="B187" s="33">
        <v>4</v>
      </c>
      <c r="C187" s="3" t="s">
        <v>138</v>
      </c>
      <c r="D187" s="17">
        <v>39803</v>
      </c>
      <c r="E187" s="2">
        <v>9</v>
      </c>
      <c r="F187" s="2">
        <v>9.2</v>
      </c>
      <c r="G187" s="2">
        <v>9.15</v>
      </c>
      <c r="H187" s="2">
        <f t="shared" si="35"/>
        <v>27.35</v>
      </c>
      <c r="I187" s="5">
        <f t="shared" si="36"/>
        <v>9.2</v>
      </c>
      <c r="K187" s="36"/>
      <c r="L187" s="35"/>
      <c r="M187" s="35"/>
      <c r="N187" s="35"/>
      <c r="O187" s="35"/>
    </row>
    <row r="188" spans="1:15" ht="15.75">
      <c r="A188" s="63"/>
      <c r="B188" s="33">
        <v>5</v>
      </c>
      <c r="C188" s="3" t="s">
        <v>139</v>
      </c>
      <c r="D188" s="17">
        <v>39672</v>
      </c>
      <c r="E188" s="2">
        <v>8.45</v>
      </c>
      <c r="F188" s="2">
        <v>8.5</v>
      </c>
      <c r="G188" s="2">
        <v>9.2</v>
      </c>
      <c r="H188" s="2">
        <f t="shared" si="35"/>
        <v>26.15</v>
      </c>
      <c r="I188" s="5">
        <f t="shared" si="36"/>
        <v>9.2</v>
      </c>
      <c r="K188" s="56" t="s">
        <v>11</v>
      </c>
      <c r="L188" s="57"/>
      <c r="M188" s="60">
        <f>SUM(H184:H189)</f>
        <v>136.25</v>
      </c>
      <c r="N188" s="35"/>
      <c r="O188" s="35"/>
    </row>
    <row r="189" spans="1:15" ht="16.5" thickBot="1">
      <c r="A189" s="64"/>
      <c r="B189" s="37">
        <v>6</v>
      </c>
      <c r="C189" s="6"/>
      <c r="D189" s="6"/>
      <c r="E189" s="7">
        <v>0</v>
      </c>
      <c r="F189" s="7">
        <v>0</v>
      </c>
      <c r="G189" s="7">
        <v>0</v>
      </c>
      <c r="H189" s="7">
        <f t="shared" si="35"/>
        <v>0</v>
      </c>
      <c r="I189" s="8">
        <f t="shared" si="36"/>
        <v>0</v>
      </c>
      <c r="K189" s="58"/>
      <c r="L189" s="59"/>
      <c r="M189" s="61"/>
      <c r="N189" s="35"/>
      <c r="O189" s="35"/>
    </row>
    <row r="191" ht="16.5" thickBot="1">
      <c r="D191" s="40"/>
    </row>
    <row r="192" spans="1:9" ht="16.5" thickBot="1">
      <c r="A192" s="62">
        <v>20</v>
      </c>
      <c r="B192" s="65" t="s">
        <v>7</v>
      </c>
      <c r="C192" s="65"/>
      <c r="D192" s="41" t="s">
        <v>54</v>
      </c>
      <c r="E192" s="65" t="s">
        <v>8</v>
      </c>
      <c r="F192" s="65"/>
      <c r="G192" s="66"/>
      <c r="H192" s="66"/>
      <c r="I192" s="67"/>
    </row>
    <row r="193" spans="1:15" ht="47.25">
      <c r="A193" s="63"/>
      <c r="B193" s="4" t="s">
        <v>0</v>
      </c>
      <c r="C193" s="4" t="s">
        <v>4</v>
      </c>
      <c r="D193" s="4" t="s">
        <v>5</v>
      </c>
      <c r="E193" s="28" t="s">
        <v>1</v>
      </c>
      <c r="F193" s="28" t="s">
        <v>2</v>
      </c>
      <c r="G193" s="28" t="s">
        <v>3</v>
      </c>
      <c r="H193" s="28" t="s">
        <v>24</v>
      </c>
      <c r="I193" s="29" t="s">
        <v>6</v>
      </c>
      <c r="K193" s="68" t="s">
        <v>9</v>
      </c>
      <c r="L193" s="69"/>
      <c r="M193" s="69"/>
      <c r="N193" s="69"/>
      <c r="O193" s="48">
        <f>SUM(LARGE(E194:E199,1)+(LARGE(E194:E199,2)+(LARGE(E194:E199,3)+(LARGE(F194:F199,1))+(LARGE(F194:F199,2))+(LARGE(F194:F199,3))+(LARGE(G194:G199,1))+(LARGE(G194:G199,2)+(LARGE(G194:G199,3))))))</f>
        <v>84.00000000000001</v>
      </c>
    </row>
    <row r="194" spans="1:15" ht="19.5" customHeight="1">
      <c r="A194" s="63"/>
      <c r="B194" s="33">
        <v>1</v>
      </c>
      <c r="C194" s="3" t="s">
        <v>130</v>
      </c>
      <c r="D194" s="17">
        <v>39624</v>
      </c>
      <c r="E194" s="2">
        <v>9.4</v>
      </c>
      <c r="F194" s="2">
        <v>9.5</v>
      </c>
      <c r="G194" s="2">
        <v>9.45</v>
      </c>
      <c r="H194" s="2">
        <f aca="true" t="shared" si="37" ref="H194:H199">SUM(E194:G194)</f>
        <v>28.349999999999998</v>
      </c>
      <c r="I194" s="5">
        <f aca="true" t="shared" si="38" ref="I194:I199">LARGE(E194:G194,1)</f>
        <v>9.5</v>
      </c>
      <c r="K194" s="51">
        <f>G192</f>
        <v>0</v>
      </c>
      <c r="L194" s="52"/>
      <c r="M194" s="52"/>
      <c r="N194" s="52"/>
      <c r="O194" s="49"/>
    </row>
    <row r="195" spans="1:15" ht="18.75" customHeight="1">
      <c r="A195" s="63"/>
      <c r="B195" s="33">
        <v>2</v>
      </c>
      <c r="C195" s="3" t="s">
        <v>131</v>
      </c>
      <c r="D195" s="17">
        <v>40310</v>
      </c>
      <c r="E195" s="2">
        <v>9.3</v>
      </c>
      <c r="F195" s="2">
        <v>9.2</v>
      </c>
      <c r="G195" s="2">
        <v>9.4</v>
      </c>
      <c r="H195" s="2">
        <f t="shared" si="37"/>
        <v>27.9</v>
      </c>
      <c r="I195" s="5">
        <f t="shared" si="38"/>
        <v>9.4</v>
      </c>
      <c r="K195" s="53" t="s">
        <v>10</v>
      </c>
      <c r="L195" s="52"/>
      <c r="M195" s="52"/>
      <c r="N195" s="52"/>
      <c r="O195" s="49"/>
    </row>
    <row r="196" spans="1:15" ht="20.25" customHeight="1" thickBot="1">
      <c r="A196" s="63"/>
      <c r="B196" s="33">
        <v>3</v>
      </c>
      <c r="C196" s="3" t="s">
        <v>132</v>
      </c>
      <c r="D196" s="17">
        <v>39168</v>
      </c>
      <c r="E196" s="2">
        <v>9.1</v>
      </c>
      <c r="F196" s="2">
        <v>9.15</v>
      </c>
      <c r="G196" s="2">
        <v>9.1</v>
      </c>
      <c r="H196" s="2">
        <f t="shared" si="37"/>
        <v>27.35</v>
      </c>
      <c r="I196" s="5">
        <f t="shared" si="38"/>
        <v>9.15</v>
      </c>
      <c r="K196" s="54" t="str">
        <f>D192</f>
        <v>WINLIFE SPORT</v>
      </c>
      <c r="L196" s="55"/>
      <c r="M196" s="55"/>
      <c r="N196" s="55"/>
      <c r="O196" s="50"/>
    </row>
    <row r="197" spans="1:15" ht="16.5" thickBot="1">
      <c r="A197" s="63"/>
      <c r="B197" s="33">
        <v>4</v>
      </c>
      <c r="C197" s="3" t="s">
        <v>133</v>
      </c>
      <c r="D197" s="17">
        <v>39373</v>
      </c>
      <c r="E197" s="2">
        <v>8.95</v>
      </c>
      <c r="F197" s="2">
        <v>9.05</v>
      </c>
      <c r="G197" s="2">
        <v>9.25</v>
      </c>
      <c r="H197" s="2">
        <f t="shared" si="37"/>
        <v>27.25</v>
      </c>
      <c r="I197" s="5">
        <f t="shared" si="38"/>
        <v>9.25</v>
      </c>
      <c r="K197" s="36"/>
      <c r="L197" s="35"/>
      <c r="M197" s="35"/>
      <c r="N197" s="35"/>
      <c r="O197" s="35"/>
    </row>
    <row r="198" spans="1:15" ht="15.75">
      <c r="A198" s="63"/>
      <c r="B198" s="33">
        <v>5</v>
      </c>
      <c r="C198" s="3" t="s">
        <v>134</v>
      </c>
      <c r="D198" s="17">
        <v>39848</v>
      </c>
      <c r="E198" s="2">
        <v>9.15</v>
      </c>
      <c r="F198" s="2">
        <v>9.35</v>
      </c>
      <c r="G198" s="2">
        <v>9.2</v>
      </c>
      <c r="H198" s="2">
        <f t="shared" si="37"/>
        <v>27.7</v>
      </c>
      <c r="I198" s="5">
        <f t="shared" si="38"/>
        <v>9.35</v>
      </c>
      <c r="K198" s="56" t="s">
        <v>11</v>
      </c>
      <c r="L198" s="57"/>
      <c r="M198" s="60">
        <f>SUM(H194:H199)</f>
        <v>138.54999999999998</v>
      </c>
      <c r="N198" s="35"/>
      <c r="O198" s="35"/>
    </row>
    <row r="199" spans="1:15" ht="16.5" thickBot="1">
      <c r="A199" s="64"/>
      <c r="B199" s="37">
        <v>6</v>
      </c>
      <c r="C199" s="6"/>
      <c r="D199" s="18"/>
      <c r="E199" s="7">
        <v>0</v>
      </c>
      <c r="F199" s="7">
        <v>0</v>
      </c>
      <c r="G199" s="7">
        <v>0</v>
      </c>
      <c r="H199" s="7">
        <f t="shared" si="37"/>
        <v>0</v>
      </c>
      <c r="I199" s="8">
        <f t="shared" si="38"/>
        <v>0</v>
      </c>
      <c r="K199" s="58"/>
      <c r="L199" s="59"/>
      <c r="M199" s="61"/>
      <c r="N199" s="35"/>
      <c r="O199" s="35"/>
    </row>
    <row r="201" ht="16.5" thickBot="1">
      <c r="D201" s="40"/>
    </row>
    <row r="202" spans="1:9" ht="16.5" thickBot="1">
      <c r="A202" s="62">
        <v>21</v>
      </c>
      <c r="B202" s="65" t="s">
        <v>7</v>
      </c>
      <c r="C202" s="65"/>
      <c r="D202" s="41" t="s">
        <v>55</v>
      </c>
      <c r="E202" s="65" t="s">
        <v>8</v>
      </c>
      <c r="F202" s="65"/>
      <c r="G202" s="66"/>
      <c r="H202" s="66"/>
      <c r="I202" s="67"/>
    </row>
    <row r="203" spans="1:15" ht="47.25">
      <c r="A203" s="63"/>
      <c r="B203" s="4" t="s">
        <v>0</v>
      </c>
      <c r="C203" s="4" t="s">
        <v>4</v>
      </c>
      <c r="D203" s="4" t="s">
        <v>5</v>
      </c>
      <c r="E203" s="28" t="s">
        <v>1</v>
      </c>
      <c r="F203" s="28" t="s">
        <v>2</v>
      </c>
      <c r="G203" s="28" t="s">
        <v>3</v>
      </c>
      <c r="H203" s="28" t="s">
        <v>24</v>
      </c>
      <c r="I203" s="29" t="s">
        <v>6</v>
      </c>
      <c r="K203" s="68" t="s">
        <v>9</v>
      </c>
      <c r="L203" s="69"/>
      <c r="M203" s="69"/>
      <c r="N203" s="69"/>
      <c r="O203" s="48">
        <f>SUM(LARGE(E204:E209,1)+(LARGE(E204:E209,2)+(LARGE(E204:E209,3)+(LARGE(F204:F209,1))+(LARGE(F204:F209,2))+(LARGE(F204:F209,3))+(LARGE(G204:G209,1))+(LARGE(G204:G209,2)+(LARGE(G204:G209,3))))))</f>
        <v>83.35</v>
      </c>
    </row>
    <row r="204" spans="1:15" ht="19.5" customHeight="1">
      <c r="A204" s="63"/>
      <c r="B204" s="33">
        <v>1</v>
      </c>
      <c r="C204" s="3" t="s">
        <v>125</v>
      </c>
      <c r="D204" s="17">
        <v>39798</v>
      </c>
      <c r="E204" s="2">
        <v>9.35</v>
      </c>
      <c r="F204" s="2">
        <v>9.15</v>
      </c>
      <c r="G204" s="2">
        <v>9.4</v>
      </c>
      <c r="H204" s="2">
        <f aca="true" t="shared" si="39" ref="H204:H209">SUM(E204:G204)</f>
        <v>27.9</v>
      </c>
      <c r="I204" s="5">
        <f aca="true" t="shared" si="40" ref="I204:I209">LARGE(E204:G204,1)</f>
        <v>9.4</v>
      </c>
      <c r="K204" s="51">
        <f>G202</f>
        <v>0</v>
      </c>
      <c r="L204" s="52"/>
      <c r="M204" s="52"/>
      <c r="N204" s="52"/>
      <c r="O204" s="49"/>
    </row>
    <row r="205" spans="1:15" ht="18.75" customHeight="1">
      <c r="A205" s="63"/>
      <c r="B205" s="33">
        <v>2</v>
      </c>
      <c r="C205" s="3" t="s">
        <v>126</v>
      </c>
      <c r="D205" s="17">
        <v>39559</v>
      </c>
      <c r="E205" s="2">
        <v>8.85</v>
      </c>
      <c r="F205" s="2">
        <v>9.2</v>
      </c>
      <c r="G205" s="2">
        <v>9.4</v>
      </c>
      <c r="H205" s="2">
        <f t="shared" si="39"/>
        <v>27.449999999999996</v>
      </c>
      <c r="I205" s="5">
        <f t="shared" si="40"/>
        <v>9.4</v>
      </c>
      <c r="K205" s="53" t="s">
        <v>10</v>
      </c>
      <c r="L205" s="52"/>
      <c r="M205" s="52"/>
      <c r="N205" s="52"/>
      <c r="O205" s="49"/>
    </row>
    <row r="206" spans="1:15" ht="20.25" customHeight="1" thickBot="1">
      <c r="A206" s="63"/>
      <c r="B206" s="33">
        <v>3</v>
      </c>
      <c r="C206" s="3" t="s">
        <v>127</v>
      </c>
      <c r="D206" s="17">
        <v>39586</v>
      </c>
      <c r="E206" s="2">
        <v>9.05</v>
      </c>
      <c r="F206" s="2">
        <v>9.1</v>
      </c>
      <c r="G206" s="2">
        <v>9.4</v>
      </c>
      <c r="H206" s="2">
        <f t="shared" si="39"/>
        <v>27.549999999999997</v>
      </c>
      <c r="I206" s="5">
        <f t="shared" si="40"/>
        <v>9.4</v>
      </c>
      <c r="K206" s="54" t="str">
        <f>D202</f>
        <v>PESCARESE</v>
      </c>
      <c r="L206" s="55"/>
      <c r="M206" s="55"/>
      <c r="N206" s="55"/>
      <c r="O206" s="50"/>
    </row>
    <row r="207" spans="1:15" ht="16.5" thickBot="1">
      <c r="A207" s="63"/>
      <c r="B207" s="33">
        <v>4</v>
      </c>
      <c r="C207" s="3" t="s">
        <v>128</v>
      </c>
      <c r="D207" s="17">
        <v>39536</v>
      </c>
      <c r="E207" s="2">
        <v>8.95</v>
      </c>
      <c r="F207" s="2">
        <v>9.05</v>
      </c>
      <c r="G207" s="2">
        <v>9.05</v>
      </c>
      <c r="H207" s="2">
        <f t="shared" si="39"/>
        <v>27.05</v>
      </c>
      <c r="I207" s="5">
        <f t="shared" si="40"/>
        <v>9.05</v>
      </c>
      <c r="K207" s="36"/>
      <c r="L207" s="35"/>
      <c r="M207" s="35"/>
      <c r="N207" s="35"/>
      <c r="O207" s="35"/>
    </row>
    <row r="208" spans="1:15" ht="15.75">
      <c r="A208" s="63"/>
      <c r="B208" s="33">
        <v>5</v>
      </c>
      <c r="C208" s="3" t="s">
        <v>129</v>
      </c>
      <c r="D208" s="17">
        <v>39162</v>
      </c>
      <c r="E208" s="2">
        <v>9.2</v>
      </c>
      <c r="F208" s="2">
        <v>8.65</v>
      </c>
      <c r="G208" s="2">
        <v>9.5</v>
      </c>
      <c r="H208" s="2">
        <f t="shared" si="39"/>
        <v>27.35</v>
      </c>
      <c r="I208" s="5">
        <f t="shared" si="40"/>
        <v>9.5</v>
      </c>
      <c r="K208" s="56" t="s">
        <v>11</v>
      </c>
      <c r="L208" s="57"/>
      <c r="M208" s="60">
        <f>SUM(H204:H209)</f>
        <v>137.29999999999998</v>
      </c>
      <c r="N208" s="35"/>
      <c r="O208" s="35"/>
    </row>
    <row r="209" spans="1:15" ht="16.5" thickBot="1">
      <c r="A209" s="64"/>
      <c r="B209" s="37">
        <v>6</v>
      </c>
      <c r="C209" s="6"/>
      <c r="D209" s="18"/>
      <c r="E209" s="7">
        <v>0</v>
      </c>
      <c r="F209" s="7">
        <v>0</v>
      </c>
      <c r="G209" s="7">
        <v>0</v>
      </c>
      <c r="H209" s="7">
        <f t="shared" si="39"/>
        <v>0</v>
      </c>
      <c r="I209" s="8">
        <f t="shared" si="40"/>
        <v>0</v>
      </c>
      <c r="K209" s="58"/>
      <c r="L209" s="59"/>
      <c r="M209" s="61"/>
      <c r="N209" s="35"/>
      <c r="O209" s="35"/>
    </row>
    <row r="211" ht="16.5" thickBot="1">
      <c r="D211" s="40"/>
    </row>
    <row r="212" spans="1:9" ht="16.5" thickBot="1">
      <c r="A212" s="62">
        <v>22</v>
      </c>
      <c r="B212" s="65" t="s">
        <v>7</v>
      </c>
      <c r="C212" s="65"/>
      <c r="D212" s="41" t="s">
        <v>56</v>
      </c>
      <c r="E212" s="65" t="s">
        <v>8</v>
      </c>
      <c r="F212" s="65"/>
      <c r="G212" s="66"/>
      <c r="H212" s="66"/>
      <c r="I212" s="67"/>
    </row>
    <row r="213" spans="1:15" ht="47.25">
      <c r="A213" s="63"/>
      <c r="B213" s="4" t="s">
        <v>0</v>
      </c>
      <c r="C213" s="4" t="s">
        <v>4</v>
      </c>
      <c r="D213" s="4" t="s">
        <v>5</v>
      </c>
      <c r="E213" s="28" t="s">
        <v>1</v>
      </c>
      <c r="F213" s="28" t="s">
        <v>2</v>
      </c>
      <c r="G213" s="28" t="s">
        <v>3</v>
      </c>
      <c r="H213" s="28" t="s">
        <v>24</v>
      </c>
      <c r="I213" s="29" t="s">
        <v>6</v>
      </c>
      <c r="K213" s="68" t="s">
        <v>9</v>
      </c>
      <c r="L213" s="69"/>
      <c r="M213" s="69"/>
      <c r="N213" s="69"/>
      <c r="O213" s="48">
        <f>SUM(LARGE(E214:E219,1)+(LARGE(E214:E219,2)+(LARGE(E214:E219,3)+(LARGE(F214:F219,1))+(LARGE(F214:F219,2))+(LARGE(F214:F219,3))+(LARGE(G214:G219,1))+(LARGE(G214:G219,2)+(LARGE(G214:G219,3))))))</f>
        <v>85.39999999999999</v>
      </c>
    </row>
    <row r="214" spans="1:15" ht="19.5" customHeight="1">
      <c r="A214" s="63"/>
      <c r="B214" s="33">
        <v>1</v>
      </c>
      <c r="C214" s="3" t="s">
        <v>124</v>
      </c>
      <c r="D214" s="17">
        <v>39439</v>
      </c>
      <c r="E214" s="2">
        <v>9.25</v>
      </c>
      <c r="F214" s="2">
        <v>9.3</v>
      </c>
      <c r="G214" s="2">
        <v>9.55</v>
      </c>
      <c r="H214" s="2">
        <f aca="true" t="shared" si="41" ref="H214:H219">SUM(E214:G214)</f>
        <v>28.1</v>
      </c>
      <c r="I214" s="5">
        <f aca="true" t="shared" si="42" ref="I214:I219">LARGE(E214:G214,1)</f>
        <v>9.55</v>
      </c>
      <c r="K214" s="51">
        <f>G212</f>
        <v>0</v>
      </c>
      <c r="L214" s="52"/>
      <c r="M214" s="52"/>
      <c r="N214" s="52"/>
      <c r="O214" s="49"/>
    </row>
    <row r="215" spans="1:15" ht="18.75" customHeight="1">
      <c r="A215" s="63"/>
      <c r="B215" s="33">
        <v>2</v>
      </c>
      <c r="C215" s="3" t="s">
        <v>120</v>
      </c>
      <c r="D215" s="17">
        <v>40154</v>
      </c>
      <c r="E215" s="2">
        <v>9.15</v>
      </c>
      <c r="F215" s="2">
        <v>9.4</v>
      </c>
      <c r="G215" s="2">
        <v>9.35</v>
      </c>
      <c r="H215" s="2">
        <f t="shared" si="41"/>
        <v>27.9</v>
      </c>
      <c r="I215" s="5">
        <f t="shared" si="42"/>
        <v>9.4</v>
      </c>
      <c r="K215" s="53" t="s">
        <v>10</v>
      </c>
      <c r="L215" s="52"/>
      <c r="M215" s="52"/>
      <c r="N215" s="52"/>
      <c r="O215" s="49"/>
    </row>
    <row r="216" spans="1:15" ht="20.25" customHeight="1" thickBot="1">
      <c r="A216" s="63"/>
      <c r="B216" s="33">
        <v>3</v>
      </c>
      <c r="C216" s="3" t="s">
        <v>121</v>
      </c>
      <c r="D216" s="17">
        <v>39232</v>
      </c>
      <c r="E216" s="2">
        <v>9.5</v>
      </c>
      <c r="F216" s="2">
        <v>9.55</v>
      </c>
      <c r="G216" s="2">
        <v>9.5</v>
      </c>
      <c r="H216" s="2">
        <f t="shared" si="41"/>
        <v>28.55</v>
      </c>
      <c r="I216" s="5">
        <f t="shared" si="42"/>
        <v>9.55</v>
      </c>
      <c r="K216" s="54" t="str">
        <f>D212</f>
        <v>PALAZZOLO</v>
      </c>
      <c r="L216" s="55"/>
      <c r="M216" s="55"/>
      <c r="N216" s="55"/>
      <c r="O216" s="50"/>
    </row>
    <row r="217" spans="1:15" ht="16.5" thickBot="1">
      <c r="A217" s="63"/>
      <c r="B217" s="33">
        <v>4</v>
      </c>
      <c r="C217" s="3" t="s">
        <v>122</v>
      </c>
      <c r="D217" s="17">
        <v>39857</v>
      </c>
      <c r="E217" s="2">
        <v>9.35</v>
      </c>
      <c r="F217" s="2">
        <v>9.7</v>
      </c>
      <c r="G217" s="2">
        <v>9.6</v>
      </c>
      <c r="H217" s="2">
        <f t="shared" si="41"/>
        <v>28.65</v>
      </c>
      <c r="I217" s="5">
        <f t="shared" si="42"/>
        <v>9.7</v>
      </c>
      <c r="K217" s="36"/>
      <c r="L217" s="35"/>
      <c r="M217" s="35"/>
      <c r="N217" s="35"/>
      <c r="O217" s="35"/>
    </row>
    <row r="218" spans="1:15" ht="15.75">
      <c r="A218" s="63"/>
      <c r="B218" s="33">
        <v>5</v>
      </c>
      <c r="C218" s="3" t="s">
        <v>123</v>
      </c>
      <c r="D218" s="17">
        <v>39441</v>
      </c>
      <c r="E218" s="2">
        <v>9.2</v>
      </c>
      <c r="F218" s="2">
        <v>8.75</v>
      </c>
      <c r="G218" s="2">
        <v>9.2</v>
      </c>
      <c r="H218" s="2">
        <f t="shared" si="41"/>
        <v>27.15</v>
      </c>
      <c r="I218" s="5">
        <f t="shared" si="42"/>
        <v>9.2</v>
      </c>
      <c r="K218" s="56" t="s">
        <v>11</v>
      </c>
      <c r="L218" s="57"/>
      <c r="M218" s="60">
        <f>SUM(H214:H219)</f>
        <v>140.35</v>
      </c>
      <c r="N218" s="35"/>
      <c r="O218" s="35"/>
    </row>
    <row r="219" spans="1:15" ht="16.5" thickBot="1">
      <c r="A219" s="64"/>
      <c r="B219" s="37">
        <v>6</v>
      </c>
      <c r="C219" s="6"/>
      <c r="D219" s="6"/>
      <c r="E219" s="7">
        <v>0</v>
      </c>
      <c r="F219" s="7">
        <v>0</v>
      </c>
      <c r="G219" s="7">
        <v>0</v>
      </c>
      <c r="H219" s="7">
        <f t="shared" si="41"/>
        <v>0</v>
      </c>
      <c r="I219" s="8">
        <f t="shared" si="42"/>
        <v>0</v>
      </c>
      <c r="K219" s="58"/>
      <c r="L219" s="59"/>
      <c r="M219" s="61"/>
      <c r="N219" s="35"/>
      <c r="O219" s="35"/>
    </row>
    <row r="221" ht="16.5" thickBot="1">
      <c r="D221" s="40"/>
    </row>
    <row r="222" spans="1:9" ht="16.5" thickBot="1">
      <c r="A222" s="62">
        <v>23</v>
      </c>
      <c r="B222" s="65" t="s">
        <v>7</v>
      </c>
      <c r="C222" s="65"/>
      <c r="D222" s="41" t="s">
        <v>217</v>
      </c>
      <c r="E222" s="65" t="s">
        <v>8</v>
      </c>
      <c r="F222" s="65"/>
      <c r="G222" s="66" t="s">
        <v>35</v>
      </c>
      <c r="H222" s="66"/>
      <c r="I222" s="67"/>
    </row>
    <row r="223" spans="1:15" ht="47.25">
      <c r="A223" s="63"/>
      <c r="B223" s="4" t="s">
        <v>0</v>
      </c>
      <c r="C223" s="4" t="s">
        <v>4</v>
      </c>
      <c r="D223" s="4" t="s">
        <v>5</v>
      </c>
      <c r="E223" s="28" t="s">
        <v>1</v>
      </c>
      <c r="F223" s="28" t="s">
        <v>2</v>
      </c>
      <c r="G223" s="28" t="s">
        <v>3</v>
      </c>
      <c r="H223" s="28" t="s">
        <v>24</v>
      </c>
      <c r="I223" s="29" t="s">
        <v>6</v>
      </c>
      <c r="K223" s="68" t="s">
        <v>9</v>
      </c>
      <c r="L223" s="69"/>
      <c r="M223" s="69"/>
      <c r="N223" s="69"/>
      <c r="O223" s="48">
        <f>SUM(LARGE(E224:E229,1)+(LARGE(E224:E229,2)+(LARGE(E224:E229,3)+(LARGE(F224:F229,1))+(LARGE(F224:F229,2))+(LARGE(F224:F229,3))+(LARGE(G224:G229,1))+(LARGE(G224:G229,2)+(LARGE(G224:G229,3))))))</f>
        <v>83.64999999999999</v>
      </c>
    </row>
    <row r="224" spans="1:15" ht="19.5" customHeight="1">
      <c r="A224" s="63"/>
      <c r="B224" s="33">
        <v>1</v>
      </c>
      <c r="C224" s="3" t="s">
        <v>218</v>
      </c>
      <c r="D224" s="17">
        <v>39699</v>
      </c>
      <c r="E224" s="2">
        <v>9.1</v>
      </c>
      <c r="F224" s="2">
        <v>9</v>
      </c>
      <c r="G224" s="2">
        <v>9.05</v>
      </c>
      <c r="H224" s="2">
        <f aca="true" t="shared" si="43" ref="H224:H229">SUM(E224:G224)</f>
        <v>27.150000000000002</v>
      </c>
      <c r="I224" s="5">
        <f aca="true" t="shared" si="44" ref="I224:I229">LARGE(E224:G224,1)</f>
        <v>9.1</v>
      </c>
      <c r="K224" s="51" t="str">
        <f>G222</f>
        <v>A</v>
      </c>
      <c r="L224" s="52"/>
      <c r="M224" s="52"/>
      <c r="N224" s="52"/>
      <c r="O224" s="49"/>
    </row>
    <row r="225" spans="1:15" ht="18.75" customHeight="1">
      <c r="A225" s="63"/>
      <c r="B225" s="33">
        <v>2</v>
      </c>
      <c r="C225" s="3" t="s">
        <v>219</v>
      </c>
      <c r="D225" s="17">
        <v>40259</v>
      </c>
      <c r="E225" s="2">
        <v>9.35</v>
      </c>
      <c r="F225" s="2">
        <v>9.65</v>
      </c>
      <c r="G225" s="2">
        <v>9.3</v>
      </c>
      <c r="H225" s="2">
        <f t="shared" si="43"/>
        <v>28.3</v>
      </c>
      <c r="I225" s="5">
        <f t="shared" si="44"/>
        <v>9.65</v>
      </c>
      <c r="K225" s="53" t="s">
        <v>10</v>
      </c>
      <c r="L225" s="52"/>
      <c r="M225" s="52"/>
      <c r="N225" s="52"/>
      <c r="O225" s="49"/>
    </row>
    <row r="226" spans="1:15" ht="20.25" customHeight="1" thickBot="1">
      <c r="A226" s="63"/>
      <c r="B226" s="33">
        <v>3</v>
      </c>
      <c r="C226" s="3" t="s">
        <v>220</v>
      </c>
      <c r="D226" s="17">
        <v>40106</v>
      </c>
      <c r="E226" s="2">
        <v>9.2</v>
      </c>
      <c r="F226" s="2">
        <v>9.55</v>
      </c>
      <c r="G226" s="2">
        <v>9.25</v>
      </c>
      <c r="H226" s="2">
        <f t="shared" si="43"/>
        <v>28</v>
      </c>
      <c r="I226" s="5">
        <f t="shared" si="44"/>
        <v>9.55</v>
      </c>
      <c r="K226" s="54" t="str">
        <f>D222</f>
        <v>DYNAMICA</v>
      </c>
      <c r="L226" s="55"/>
      <c r="M226" s="55"/>
      <c r="N226" s="55"/>
      <c r="O226" s="50"/>
    </row>
    <row r="227" spans="1:15" ht="16.5" thickBot="1">
      <c r="A227" s="63"/>
      <c r="B227" s="33">
        <v>4</v>
      </c>
      <c r="C227" s="3" t="s">
        <v>221</v>
      </c>
      <c r="D227" s="17">
        <v>39227</v>
      </c>
      <c r="E227" s="2">
        <v>9.05</v>
      </c>
      <c r="F227" s="2">
        <v>8.9</v>
      </c>
      <c r="G227" s="2">
        <v>8.75</v>
      </c>
      <c r="H227" s="2">
        <f t="shared" si="43"/>
        <v>26.700000000000003</v>
      </c>
      <c r="I227" s="5">
        <f t="shared" si="44"/>
        <v>9.05</v>
      </c>
      <c r="K227" s="36"/>
      <c r="L227" s="35"/>
      <c r="M227" s="35"/>
      <c r="N227" s="35"/>
      <c r="O227" s="35"/>
    </row>
    <row r="228" spans="1:15" ht="15.75">
      <c r="A228" s="63"/>
      <c r="B228" s="33">
        <v>5</v>
      </c>
      <c r="C228" s="3" t="s">
        <v>222</v>
      </c>
      <c r="D228" s="3"/>
      <c r="E228" s="2">
        <v>9</v>
      </c>
      <c r="F228" s="2">
        <v>8.95</v>
      </c>
      <c r="G228" s="2">
        <v>9.25</v>
      </c>
      <c r="H228" s="2">
        <f t="shared" si="43"/>
        <v>27.2</v>
      </c>
      <c r="I228" s="5">
        <f t="shared" si="44"/>
        <v>9.25</v>
      </c>
      <c r="K228" s="56" t="s">
        <v>11</v>
      </c>
      <c r="L228" s="57"/>
      <c r="M228" s="60">
        <f>SUM(H224:H229)</f>
        <v>137.35</v>
      </c>
      <c r="N228" s="35"/>
      <c r="O228" s="35"/>
    </row>
    <row r="229" spans="1:15" ht="16.5" thickBot="1">
      <c r="A229" s="64"/>
      <c r="B229" s="37">
        <v>6</v>
      </c>
      <c r="C229" s="6"/>
      <c r="D229" s="6"/>
      <c r="E229" s="7">
        <v>0</v>
      </c>
      <c r="F229" s="7">
        <v>0</v>
      </c>
      <c r="G229" s="7">
        <v>0</v>
      </c>
      <c r="H229" s="7">
        <f t="shared" si="43"/>
        <v>0</v>
      </c>
      <c r="I229" s="8">
        <f t="shared" si="44"/>
        <v>0</v>
      </c>
      <c r="K229" s="58"/>
      <c r="L229" s="59"/>
      <c r="M229" s="61"/>
      <c r="N229" s="35"/>
      <c r="O229" s="35"/>
    </row>
    <row r="231" ht="16.5" thickBot="1">
      <c r="D231" s="40"/>
    </row>
    <row r="232" spans="1:9" ht="16.5" thickBot="1">
      <c r="A232" s="62">
        <v>24</v>
      </c>
      <c r="B232" s="65" t="s">
        <v>7</v>
      </c>
      <c r="C232" s="65"/>
      <c r="D232" s="41" t="s">
        <v>57</v>
      </c>
      <c r="E232" s="65" t="s">
        <v>8</v>
      </c>
      <c r="F232" s="65"/>
      <c r="G232" s="66"/>
      <c r="H232" s="66"/>
      <c r="I232" s="67"/>
    </row>
    <row r="233" spans="1:15" ht="47.25">
      <c r="A233" s="63"/>
      <c r="B233" s="4" t="s">
        <v>0</v>
      </c>
      <c r="C233" s="4" t="s">
        <v>4</v>
      </c>
      <c r="D233" s="4" t="s">
        <v>5</v>
      </c>
      <c r="E233" s="28" t="s">
        <v>1</v>
      </c>
      <c r="F233" s="28" t="s">
        <v>2</v>
      </c>
      <c r="G233" s="28" t="s">
        <v>3</v>
      </c>
      <c r="H233" s="28" t="s">
        <v>24</v>
      </c>
      <c r="I233" s="29" t="s">
        <v>6</v>
      </c>
      <c r="K233" s="68" t="s">
        <v>9</v>
      </c>
      <c r="L233" s="69"/>
      <c r="M233" s="69"/>
      <c r="N233" s="69"/>
      <c r="O233" s="48">
        <f>SUM(LARGE(E234:E239,1)+(LARGE(E234:E239,2)+(LARGE(E234:E239,3)+(LARGE(F234:F239,1))+(LARGE(F234:F239,2))+(LARGE(F234:F239,3))+(LARGE(G234:G239,1))+(LARGE(G234:G239,2)+(LARGE(G234:G239,3))))))</f>
        <v>81.69999999999999</v>
      </c>
    </row>
    <row r="234" spans="1:15" ht="19.5" customHeight="1">
      <c r="A234" s="63"/>
      <c r="B234" s="33">
        <v>1</v>
      </c>
      <c r="C234" s="3"/>
      <c r="D234" s="17"/>
      <c r="E234" s="2">
        <v>0</v>
      </c>
      <c r="F234" s="2">
        <v>0</v>
      </c>
      <c r="G234" s="2">
        <v>0</v>
      </c>
      <c r="H234" s="2">
        <f aca="true" t="shared" si="45" ref="H234:H239">SUM(E234:G234)</f>
        <v>0</v>
      </c>
      <c r="I234" s="5">
        <f aca="true" t="shared" si="46" ref="I234:I239">LARGE(E234:G234,1)</f>
        <v>0</v>
      </c>
      <c r="K234" s="51">
        <f>G232</f>
        <v>0</v>
      </c>
      <c r="L234" s="52"/>
      <c r="M234" s="52"/>
      <c r="N234" s="52"/>
      <c r="O234" s="49"/>
    </row>
    <row r="235" spans="1:15" ht="18.75" customHeight="1">
      <c r="A235" s="63"/>
      <c r="B235" s="33">
        <v>2</v>
      </c>
      <c r="C235" s="3" t="s">
        <v>111</v>
      </c>
      <c r="D235" s="17">
        <v>39655</v>
      </c>
      <c r="E235" s="2">
        <v>8.65</v>
      </c>
      <c r="F235" s="2">
        <v>8.6</v>
      </c>
      <c r="G235" s="2">
        <v>9.1</v>
      </c>
      <c r="H235" s="2">
        <f t="shared" si="45"/>
        <v>26.35</v>
      </c>
      <c r="I235" s="5">
        <f t="shared" si="46"/>
        <v>9.1</v>
      </c>
      <c r="K235" s="53" t="s">
        <v>10</v>
      </c>
      <c r="L235" s="52"/>
      <c r="M235" s="52"/>
      <c r="N235" s="52"/>
      <c r="O235" s="49"/>
    </row>
    <row r="236" spans="1:15" ht="20.25" customHeight="1" thickBot="1">
      <c r="A236" s="63"/>
      <c r="B236" s="33">
        <v>3</v>
      </c>
      <c r="C236" s="3" t="s">
        <v>112</v>
      </c>
      <c r="D236" s="17">
        <v>39718</v>
      </c>
      <c r="E236" s="2">
        <v>9.3</v>
      </c>
      <c r="F236" s="2">
        <v>9.1</v>
      </c>
      <c r="G236" s="2">
        <v>9.2</v>
      </c>
      <c r="H236" s="2">
        <f t="shared" si="45"/>
        <v>27.599999999999998</v>
      </c>
      <c r="I236" s="5">
        <f t="shared" si="46"/>
        <v>9.3</v>
      </c>
      <c r="K236" s="54" t="str">
        <f>D232</f>
        <v>WORD ACADEMY</v>
      </c>
      <c r="L236" s="55"/>
      <c r="M236" s="55"/>
      <c r="N236" s="55"/>
      <c r="O236" s="50"/>
    </row>
    <row r="237" spans="1:15" ht="16.5" thickBot="1">
      <c r="A237" s="63"/>
      <c r="B237" s="33">
        <v>4</v>
      </c>
      <c r="C237" s="3" t="s">
        <v>113</v>
      </c>
      <c r="D237" s="17">
        <v>39443</v>
      </c>
      <c r="E237" s="2">
        <v>9.1</v>
      </c>
      <c r="F237" s="2">
        <v>8.9</v>
      </c>
      <c r="G237" s="2">
        <v>8.8</v>
      </c>
      <c r="H237" s="2">
        <f t="shared" si="45"/>
        <v>26.8</v>
      </c>
      <c r="I237" s="5">
        <f t="shared" si="46"/>
        <v>9.1</v>
      </c>
      <c r="K237" s="36"/>
      <c r="L237" s="35"/>
      <c r="M237" s="35"/>
      <c r="N237" s="35"/>
      <c r="O237" s="35"/>
    </row>
    <row r="238" spans="1:15" ht="15.75">
      <c r="A238" s="63"/>
      <c r="B238" s="33">
        <v>5</v>
      </c>
      <c r="C238" s="3" t="s">
        <v>114</v>
      </c>
      <c r="D238" s="17">
        <v>39740</v>
      </c>
      <c r="E238" s="2">
        <v>9</v>
      </c>
      <c r="F238" s="2">
        <v>8.5</v>
      </c>
      <c r="G238" s="2">
        <v>9.4</v>
      </c>
      <c r="H238" s="2">
        <f t="shared" si="45"/>
        <v>26.9</v>
      </c>
      <c r="I238" s="5">
        <f t="shared" si="46"/>
        <v>9.4</v>
      </c>
      <c r="K238" s="56" t="s">
        <v>11</v>
      </c>
      <c r="L238" s="57"/>
      <c r="M238" s="60">
        <f>SUM(H234:H239)</f>
        <v>107.65</v>
      </c>
      <c r="N238" s="35"/>
      <c r="O238" s="35"/>
    </row>
    <row r="239" spans="1:15" ht="16.5" thickBot="1">
      <c r="A239" s="64"/>
      <c r="B239" s="37">
        <v>6</v>
      </c>
      <c r="C239" s="6"/>
      <c r="D239" s="6"/>
      <c r="E239" s="7">
        <v>0</v>
      </c>
      <c r="F239" s="7">
        <v>0</v>
      </c>
      <c r="G239" s="7">
        <v>0</v>
      </c>
      <c r="H239" s="7">
        <f t="shared" si="45"/>
        <v>0</v>
      </c>
      <c r="I239" s="8">
        <f t="shared" si="46"/>
        <v>0</v>
      </c>
      <c r="K239" s="58"/>
      <c r="L239" s="59"/>
      <c r="M239" s="61"/>
      <c r="N239" s="35"/>
      <c r="O239" s="35"/>
    </row>
    <row r="241" ht="16.5" thickBot="1">
      <c r="D241" s="40"/>
    </row>
    <row r="242" spans="1:9" ht="16.5" thickBot="1">
      <c r="A242" s="62">
        <v>25</v>
      </c>
      <c r="B242" s="65" t="s">
        <v>7</v>
      </c>
      <c r="C242" s="65"/>
      <c r="D242" s="41" t="s">
        <v>58</v>
      </c>
      <c r="E242" s="65" t="s">
        <v>8</v>
      </c>
      <c r="F242" s="65"/>
      <c r="G242" s="66"/>
      <c r="H242" s="66"/>
      <c r="I242" s="67"/>
    </row>
    <row r="243" spans="1:15" ht="47.25">
      <c r="A243" s="63"/>
      <c r="B243" s="4" t="s">
        <v>0</v>
      </c>
      <c r="C243" s="4" t="s">
        <v>4</v>
      </c>
      <c r="D243" s="4" t="s">
        <v>5</v>
      </c>
      <c r="E243" s="28" t="s">
        <v>1</v>
      </c>
      <c r="F243" s="28" t="s">
        <v>2</v>
      </c>
      <c r="G243" s="28" t="s">
        <v>3</v>
      </c>
      <c r="H243" s="28" t="s">
        <v>24</v>
      </c>
      <c r="I243" s="29" t="s">
        <v>6</v>
      </c>
      <c r="K243" s="68" t="s">
        <v>9</v>
      </c>
      <c r="L243" s="69"/>
      <c r="M243" s="69"/>
      <c r="N243" s="69"/>
      <c r="O243" s="48">
        <f>SUM(LARGE(E244:E249,1)+(LARGE(E244:E249,2)+(LARGE(E244:E249,3)+(LARGE(F244:F249,1))+(LARGE(F244:F249,2))+(LARGE(F244:F249,3))+(LARGE(G244:G249,1))+(LARGE(G244:G249,2)+(LARGE(G244:G249,3))))))</f>
        <v>84.8</v>
      </c>
    </row>
    <row r="244" spans="1:15" ht="19.5" customHeight="1">
      <c r="A244" s="63"/>
      <c r="B244" s="33">
        <v>1</v>
      </c>
      <c r="C244" s="3" t="s">
        <v>107</v>
      </c>
      <c r="D244" s="17">
        <v>39443</v>
      </c>
      <c r="E244" s="2">
        <v>9.2</v>
      </c>
      <c r="F244" s="2">
        <v>9.2</v>
      </c>
      <c r="G244" s="2">
        <v>9.2</v>
      </c>
      <c r="H244" s="2">
        <f aca="true" t="shared" si="47" ref="H244:H249">SUM(E244:G244)</f>
        <v>27.599999999999998</v>
      </c>
      <c r="I244" s="5">
        <f aca="true" t="shared" si="48" ref="I244:I249">LARGE(E244:G244,1)</f>
        <v>9.2</v>
      </c>
      <c r="K244" s="51">
        <f>G242</f>
        <v>0</v>
      </c>
      <c r="L244" s="52"/>
      <c r="M244" s="52"/>
      <c r="N244" s="52"/>
      <c r="O244" s="49"/>
    </row>
    <row r="245" spans="1:15" ht="18.75" customHeight="1">
      <c r="A245" s="63"/>
      <c r="B245" s="33">
        <v>2</v>
      </c>
      <c r="C245" s="3" t="s">
        <v>108</v>
      </c>
      <c r="D245" s="17">
        <v>39747</v>
      </c>
      <c r="E245" s="2">
        <v>9.65</v>
      </c>
      <c r="F245" s="2">
        <v>9.35</v>
      </c>
      <c r="G245" s="2">
        <v>9.4</v>
      </c>
      <c r="H245" s="2">
        <f t="shared" si="47"/>
        <v>28.4</v>
      </c>
      <c r="I245" s="5">
        <f t="shared" si="48"/>
        <v>9.65</v>
      </c>
      <c r="K245" s="53" t="s">
        <v>10</v>
      </c>
      <c r="L245" s="52"/>
      <c r="M245" s="52"/>
      <c r="N245" s="52"/>
      <c r="O245" s="49"/>
    </row>
    <row r="246" spans="1:15" ht="20.25" customHeight="1" thickBot="1">
      <c r="A246" s="63"/>
      <c r="B246" s="33">
        <v>3</v>
      </c>
      <c r="C246" s="3" t="s">
        <v>109</v>
      </c>
      <c r="D246" s="17">
        <v>39778</v>
      </c>
      <c r="E246" s="2">
        <v>9.25</v>
      </c>
      <c r="F246" s="2">
        <v>9.1</v>
      </c>
      <c r="G246" s="2">
        <v>9.15</v>
      </c>
      <c r="H246" s="2">
        <f t="shared" si="47"/>
        <v>27.5</v>
      </c>
      <c r="I246" s="5">
        <f t="shared" si="48"/>
        <v>9.25</v>
      </c>
      <c r="K246" s="54" t="str">
        <f>D242</f>
        <v>ART MILANO</v>
      </c>
      <c r="L246" s="55"/>
      <c r="M246" s="55"/>
      <c r="N246" s="55"/>
      <c r="O246" s="50"/>
    </row>
    <row r="247" spans="1:15" ht="16.5" thickBot="1">
      <c r="A247" s="63"/>
      <c r="B247" s="33">
        <v>4</v>
      </c>
      <c r="C247" s="3" t="s">
        <v>110</v>
      </c>
      <c r="D247" s="17">
        <v>39389</v>
      </c>
      <c r="E247" s="2">
        <v>9.6</v>
      </c>
      <c r="F247" s="2">
        <v>9.45</v>
      </c>
      <c r="G247" s="2">
        <v>9.4</v>
      </c>
      <c r="H247" s="2">
        <f t="shared" si="47"/>
        <v>28.449999999999996</v>
      </c>
      <c r="I247" s="5">
        <f t="shared" si="48"/>
        <v>9.6</v>
      </c>
      <c r="K247" s="36"/>
      <c r="L247" s="35"/>
      <c r="M247" s="35"/>
      <c r="N247" s="35"/>
      <c r="O247" s="35"/>
    </row>
    <row r="248" spans="1:15" ht="15.75">
      <c r="A248" s="63"/>
      <c r="B248" s="33">
        <v>5</v>
      </c>
      <c r="C248" s="3" t="s">
        <v>261</v>
      </c>
      <c r="D248" s="17">
        <v>39311</v>
      </c>
      <c r="E248" s="2">
        <v>9.3</v>
      </c>
      <c r="F248" s="2">
        <v>9.4</v>
      </c>
      <c r="G248" s="2">
        <v>9.25</v>
      </c>
      <c r="H248" s="2">
        <f t="shared" si="47"/>
        <v>27.950000000000003</v>
      </c>
      <c r="I248" s="5">
        <f t="shared" si="48"/>
        <v>9.4</v>
      </c>
      <c r="K248" s="56" t="s">
        <v>11</v>
      </c>
      <c r="L248" s="57"/>
      <c r="M248" s="60">
        <f>SUM(H244:H249)</f>
        <v>139.89999999999998</v>
      </c>
      <c r="N248" s="35"/>
      <c r="O248" s="35"/>
    </row>
    <row r="249" spans="1:15" ht="16.5" thickBot="1">
      <c r="A249" s="64"/>
      <c r="B249" s="37">
        <v>6</v>
      </c>
      <c r="C249" s="6"/>
      <c r="D249" s="6"/>
      <c r="E249" s="7">
        <v>0</v>
      </c>
      <c r="F249" s="7">
        <v>0</v>
      </c>
      <c r="G249" s="7">
        <v>0</v>
      </c>
      <c r="H249" s="7">
        <f t="shared" si="47"/>
        <v>0</v>
      </c>
      <c r="I249" s="8">
        <f t="shared" si="48"/>
        <v>0</v>
      </c>
      <c r="K249" s="58"/>
      <c r="L249" s="59"/>
      <c r="M249" s="61"/>
      <c r="N249" s="35"/>
      <c r="O249" s="35"/>
    </row>
    <row r="251" ht="16.5" thickBot="1">
      <c r="D251" s="40"/>
    </row>
    <row r="252" spans="1:9" ht="16.5" thickBot="1">
      <c r="A252" s="62">
        <v>26</v>
      </c>
      <c r="B252" s="65" t="s">
        <v>7</v>
      </c>
      <c r="C252" s="65"/>
      <c r="D252" s="41" t="s">
        <v>59</v>
      </c>
      <c r="E252" s="65" t="s">
        <v>8</v>
      </c>
      <c r="F252" s="65"/>
      <c r="G252" s="66"/>
      <c r="H252" s="66"/>
      <c r="I252" s="67"/>
    </row>
    <row r="253" spans="1:15" ht="47.25">
      <c r="A253" s="63"/>
      <c r="B253" s="4" t="s">
        <v>0</v>
      </c>
      <c r="C253" s="4" t="s">
        <v>4</v>
      </c>
      <c r="D253" s="4" t="s">
        <v>5</v>
      </c>
      <c r="E253" s="28" t="s">
        <v>1</v>
      </c>
      <c r="F253" s="28" t="s">
        <v>2</v>
      </c>
      <c r="G253" s="28" t="s">
        <v>3</v>
      </c>
      <c r="H253" s="28" t="s">
        <v>24</v>
      </c>
      <c r="I253" s="29" t="s">
        <v>6</v>
      </c>
      <c r="K253" s="68" t="s">
        <v>9</v>
      </c>
      <c r="L253" s="69"/>
      <c r="M253" s="69"/>
      <c r="N253" s="69"/>
      <c r="O253" s="48">
        <f>SUM(LARGE(E254:E259,1)+(LARGE(E254:E259,2)+(LARGE(E254:E259,3)+(LARGE(F254:F259,1))+(LARGE(F254:F259,2))+(LARGE(F254:F259,3))+(LARGE(G254:G259,1))+(LARGE(G254:G259,2)+(LARGE(G254:G259,3))))))</f>
        <v>82.65</v>
      </c>
    </row>
    <row r="254" spans="1:15" ht="19.5" customHeight="1">
      <c r="A254" s="63"/>
      <c r="B254" s="33">
        <v>1</v>
      </c>
      <c r="C254" s="3" t="s">
        <v>104</v>
      </c>
      <c r="D254" s="17">
        <v>39466</v>
      </c>
      <c r="E254" s="2">
        <v>9.5</v>
      </c>
      <c r="F254" s="2">
        <v>9.45</v>
      </c>
      <c r="G254" s="2">
        <v>9.3</v>
      </c>
      <c r="H254" s="2">
        <f aca="true" t="shared" si="49" ref="H254:H259">SUM(E254:G254)</f>
        <v>28.25</v>
      </c>
      <c r="I254" s="5">
        <f aca="true" t="shared" si="50" ref="I254:I259">LARGE(E254:G254,1)</f>
        <v>9.5</v>
      </c>
      <c r="K254" s="51">
        <f>G252</f>
        <v>0</v>
      </c>
      <c r="L254" s="52"/>
      <c r="M254" s="52"/>
      <c r="N254" s="52"/>
      <c r="O254" s="49"/>
    </row>
    <row r="255" spans="1:15" ht="18.75" customHeight="1">
      <c r="A255" s="63"/>
      <c r="B255" s="33">
        <v>2</v>
      </c>
      <c r="C255" s="3" t="s">
        <v>105</v>
      </c>
      <c r="D255" s="17">
        <v>39240</v>
      </c>
      <c r="E255" s="2">
        <v>9.4</v>
      </c>
      <c r="F255" s="2">
        <v>9.2</v>
      </c>
      <c r="G255" s="2">
        <v>9.5</v>
      </c>
      <c r="H255" s="2">
        <f t="shared" si="49"/>
        <v>28.1</v>
      </c>
      <c r="I255" s="5">
        <f t="shared" si="50"/>
        <v>9.5</v>
      </c>
      <c r="K255" s="53" t="s">
        <v>10</v>
      </c>
      <c r="L255" s="52"/>
      <c r="M255" s="52"/>
      <c r="N255" s="52"/>
      <c r="O255" s="49"/>
    </row>
    <row r="256" spans="1:15" ht="20.25" customHeight="1" thickBot="1">
      <c r="A256" s="63"/>
      <c r="B256" s="33">
        <v>3</v>
      </c>
      <c r="C256" s="3" t="s">
        <v>106</v>
      </c>
      <c r="D256" s="17">
        <v>40274</v>
      </c>
      <c r="E256" s="2">
        <v>8.1</v>
      </c>
      <c r="F256" s="2">
        <v>9.25</v>
      </c>
      <c r="G256" s="2">
        <v>8.95</v>
      </c>
      <c r="H256" s="2">
        <f t="shared" si="49"/>
        <v>26.3</v>
      </c>
      <c r="I256" s="5">
        <f t="shared" si="50"/>
        <v>9.25</v>
      </c>
      <c r="K256" s="54" t="str">
        <f>D252</f>
        <v>UNIUP</v>
      </c>
      <c r="L256" s="55"/>
      <c r="M256" s="55"/>
      <c r="N256" s="55"/>
      <c r="O256" s="50"/>
    </row>
    <row r="257" spans="1:15" ht="16.5" thickBot="1">
      <c r="A257" s="63"/>
      <c r="B257" s="33">
        <v>4</v>
      </c>
      <c r="C257" s="3"/>
      <c r="D257" s="3"/>
      <c r="E257" s="2">
        <v>0</v>
      </c>
      <c r="F257" s="2">
        <v>0</v>
      </c>
      <c r="G257" s="2">
        <v>0</v>
      </c>
      <c r="H257" s="2">
        <f t="shared" si="49"/>
        <v>0</v>
      </c>
      <c r="I257" s="5">
        <f t="shared" si="50"/>
        <v>0</v>
      </c>
      <c r="K257" s="36"/>
      <c r="L257" s="35"/>
      <c r="M257" s="35"/>
      <c r="N257" s="35"/>
      <c r="O257" s="35"/>
    </row>
    <row r="258" spans="1:15" ht="15.75">
      <c r="A258" s="63"/>
      <c r="B258" s="33">
        <v>5</v>
      </c>
      <c r="C258" s="3"/>
      <c r="D258" s="3"/>
      <c r="E258" s="2">
        <v>0</v>
      </c>
      <c r="F258" s="2">
        <v>0</v>
      </c>
      <c r="G258" s="2">
        <v>0</v>
      </c>
      <c r="H258" s="2">
        <f t="shared" si="49"/>
        <v>0</v>
      </c>
      <c r="I258" s="5">
        <f t="shared" si="50"/>
        <v>0</v>
      </c>
      <c r="K258" s="56" t="s">
        <v>11</v>
      </c>
      <c r="L258" s="57"/>
      <c r="M258" s="60">
        <f>SUM(H254:H259)</f>
        <v>82.65</v>
      </c>
      <c r="N258" s="35"/>
      <c r="O258" s="35"/>
    </row>
    <row r="259" spans="1:15" ht="16.5" thickBot="1">
      <c r="A259" s="64"/>
      <c r="B259" s="37">
        <v>6</v>
      </c>
      <c r="C259" s="6"/>
      <c r="D259" s="6"/>
      <c r="E259" s="7">
        <v>0</v>
      </c>
      <c r="F259" s="7">
        <v>0</v>
      </c>
      <c r="G259" s="7">
        <v>0</v>
      </c>
      <c r="H259" s="7">
        <f t="shared" si="49"/>
        <v>0</v>
      </c>
      <c r="I259" s="8">
        <f t="shared" si="50"/>
        <v>0</v>
      </c>
      <c r="K259" s="58"/>
      <c r="L259" s="59"/>
      <c r="M259" s="61"/>
      <c r="N259" s="35"/>
      <c r="O259" s="35"/>
    </row>
    <row r="261" ht="16.5" thickBot="1">
      <c r="D261" s="40"/>
    </row>
    <row r="262" spans="1:9" ht="16.5" thickBot="1">
      <c r="A262" s="62">
        <v>27</v>
      </c>
      <c r="B262" s="65" t="s">
        <v>7</v>
      </c>
      <c r="C262" s="65"/>
      <c r="D262" s="41" t="s">
        <v>60</v>
      </c>
      <c r="E262" s="65" t="s">
        <v>8</v>
      </c>
      <c r="F262" s="65"/>
      <c r="G262" s="66"/>
      <c r="H262" s="66"/>
      <c r="I262" s="67"/>
    </row>
    <row r="263" spans="1:15" ht="47.25">
      <c r="A263" s="63"/>
      <c r="B263" s="4" t="s">
        <v>0</v>
      </c>
      <c r="C263" s="4" t="s">
        <v>4</v>
      </c>
      <c r="D263" s="4" t="s">
        <v>5</v>
      </c>
      <c r="E263" s="28" t="s">
        <v>1</v>
      </c>
      <c r="F263" s="28" t="s">
        <v>2</v>
      </c>
      <c r="G263" s="28" t="s">
        <v>3</v>
      </c>
      <c r="H263" s="28" t="s">
        <v>24</v>
      </c>
      <c r="I263" s="29" t="s">
        <v>6</v>
      </c>
      <c r="K263" s="68" t="s">
        <v>9</v>
      </c>
      <c r="L263" s="69"/>
      <c r="M263" s="69"/>
      <c r="N263" s="69"/>
      <c r="O263" s="48">
        <f>SUM(LARGE(E264:E269,1)+(LARGE(E264:E269,2)+(LARGE(E264:E269,3)+(LARGE(F264:F269,1))+(LARGE(F264:F269,2))+(LARGE(F264:F269,3))+(LARGE(G264:G269,1))+(LARGE(G264:G269,2)+(LARGE(G264:G269,3))))))</f>
        <v>80.85000000000001</v>
      </c>
    </row>
    <row r="264" spans="1:15" ht="19.5" customHeight="1">
      <c r="A264" s="63"/>
      <c r="B264" s="33">
        <v>1</v>
      </c>
      <c r="C264" s="3" t="s">
        <v>99</v>
      </c>
      <c r="D264" s="17">
        <v>39304</v>
      </c>
      <c r="E264" s="2">
        <v>8.6</v>
      </c>
      <c r="F264" s="2">
        <v>8.8</v>
      </c>
      <c r="G264" s="2">
        <v>9.15</v>
      </c>
      <c r="H264" s="2">
        <f aca="true" t="shared" si="51" ref="H264:H269">SUM(E264:G264)</f>
        <v>26.549999999999997</v>
      </c>
      <c r="I264" s="5">
        <f aca="true" t="shared" si="52" ref="I264:I269">LARGE(E264:G264,1)</f>
        <v>9.15</v>
      </c>
      <c r="K264" s="51">
        <f>G262</f>
        <v>0</v>
      </c>
      <c r="L264" s="52"/>
      <c r="M264" s="52"/>
      <c r="N264" s="52"/>
      <c r="O264" s="49"/>
    </row>
    <row r="265" spans="1:15" ht="18.75" customHeight="1">
      <c r="A265" s="63"/>
      <c r="B265" s="33">
        <v>2</v>
      </c>
      <c r="C265" s="3" t="s">
        <v>100</v>
      </c>
      <c r="D265" s="17">
        <v>39311</v>
      </c>
      <c r="E265" s="2">
        <v>9</v>
      </c>
      <c r="F265" s="2">
        <v>9.05</v>
      </c>
      <c r="G265" s="2">
        <v>8.95</v>
      </c>
      <c r="H265" s="2">
        <f t="shared" si="51"/>
        <v>27</v>
      </c>
      <c r="I265" s="5">
        <f t="shared" si="52"/>
        <v>9.05</v>
      </c>
      <c r="K265" s="53" t="s">
        <v>10</v>
      </c>
      <c r="L265" s="52"/>
      <c r="M265" s="52"/>
      <c r="N265" s="52"/>
      <c r="O265" s="49"/>
    </row>
    <row r="266" spans="1:15" ht="20.25" customHeight="1" thickBot="1">
      <c r="A266" s="63"/>
      <c r="B266" s="33">
        <v>3</v>
      </c>
      <c r="C266" s="3" t="s">
        <v>101</v>
      </c>
      <c r="D266" s="17">
        <v>39702</v>
      </c>
      <c r="E266" s="2">
        <v>8.9</v>
      </c>
      <c r="F266" s="2">
        <v>8.75</v>
      </c>
      <c r="G266" s="2">
        <v>9.2</v>
      </c>
      <c r="H266" s="2">
        <f t="shared" si="51"/>
        <v>26.849999999999998</v>
      </c>
      <c r="I266" s="5">
        <f t="shared" si="52"/>
        <v>9.2</v>
      </c>
      <c r="K266" s="54" t="str">
        <f>D262</f>
        <v>GART ACADEMY</v>
      </c>
      <c r="L266" s="55"/>
      <c r="M266" s="55"/>
      <c r="N266" s="55"/>
      <c r="O266" s="50"/>
    </row>
    <row r="267" spans="1:15" ht="16.5" thickBot="1">
      <c r="A267" s="63"/>
      <c r="B267" s="33">
        <v>4</v>
      </c>
      <c r="C267" s="3" t="s">
        <v>102</v>
      </c>
      <c r="D267" s="17">
        <v>39577</v>
      </c>
      <c r="E267" s="2">
        <v>8.65</v>
      </c>
      <c r="F267" s="2">
        <v>8.8</v>
      </c>
      <c r="G267" s="2">
        <v>8.9</v>
      </c>
      <c r="H267" s="2">
        <f t="shared" si="51"/>
        <v>26.35</v>
      </c>
      <c r="I267" s="5">
        <f t="shared" si="52"/>
        <v>8.9</v>
      </c>
      <c r="K267" s="36"/>
      <c r="L267" s="35"/>
      <c r="M267" s="35"/>
      <c r="N267" s="35"/>
      <c r="O267" s="35"/>
    </row>
    <row r="268" spans="1:15" ht="15.75">
      <c r="A268" s="63"/>
      <c r="B268" s="33">
        <v>5</v>
      </c>
      <c r="C268" s="3" t="s">
        <v>103</v>
      </c>
      <c r="D268" s="17">
        <v>39562</v>
      </c>
      <c r="E268" s="2">
        <v>8.65</v>
      </c>
      <c r="F268" s="2">
        <v>8.65</v>
      </c>
      <c r="G268" s="2">
        <v>9.3</v>
      </c>
      <c r="H268" s="2">
        <f t="shared" si="51"/>
        <v>26.6</v>
      </c>
      <c r="I268" s="5">
        <f t="shared" si="52"/>
        <v>9.3</v>
      </c>
      <c r="K268" s="56" t="s">
        <v>11</v>
      </c>
      <c r="L268" s="57"/>
      <c r="M268" s="60">
        <f>SUM(H264:H269)</f>
        <v>133.35</v>
      </c>
      <c r="N268" s="35"/>
      <c r="O268" s="35"/>
    </row>
    <row r="269" spans="1:15" ht="16.5" thickBot="1">
      <c r="A269" s="64"/>
      <c r="B269" s="37">
        <v>6</v>
      </c>
      <c r="C269" s="6"/>
      <c r="D269" s="6"/>
      <c r="E269" s="7">
        <v>0</v>
      </c>
      <c r="F269" s="7">
        <v>0</v>
      </c>
      <c r="G269" s="7">
        <v>0</v>
      </c>
      <c r="H269" s="7">
        <f t="shared" si="51"/>
        <v>0</v>
      </c>
      <c r="I269" s="8">
        <f t="shared" si="52"/>
        <v>0</v>
      </c>
      <c r="K269" s="58"/>
      <c r="L269" s="59"/>
      <c r="M269" s="61"/>
      <c r="N269" s="35"/>
      <c r="O269" s="35"/>
    </row>
    <row r="271" ht="16.5" thickBot="1">
      <c r="D271" s="40"/>
    </row>
    <row r="272" spans="1:9" ht="16.5" thickBot="1">
      <c r="A272" s="62">
        <v>28</v>
      </c>
      <c r="B272" s="65" t="s">
        <v>7</v>
      </c>
      <c r="C272" s="65"/>
      <c r="D272" s="41" t="s">
        <v>61</v>
      </c>
      <c r="E272" s="65" t="s">
        <v>8</v>
      </c>
      <c r="F272" s="65"/>
      <c r="G272" s="66"/>
      <c r="H272" s="66"/>
      <c r="I272" s="67"/>
    </row>
    <row r="273" spans="1:15" ht="47.25">
      <c r="A273" s="63"/>
      <c r="B273" s="4" t="s">
        <v>0</v>
      </c>
      <c r="C273" s="4" t="s">
        <v>4</v>
      </c>
      <c r="D273" s="4" t="s">
        <v>5</v>
      </c>
      <c r="E273" s="28" t="s">
        <v>1</v>
      </c>
      <c r="F273" s="28" t="s">
        <v>2</v>
      </c>
      <c r="G273" s="28" t="s">
        <v>3</v>
      </c>
      <c r="H273" s="28" t="s">
        <v>24</v>
      </c>
      <c r="I273" s="29" t="s">
        <v>6</v>
      </c>
      <c r="K273" s="68" t="s">
        <v>9</v>
      </c>
      <c r="L273" s="69"/>
      <c r="M273" s="69"/>
      <c r="N273" s="69"/>
      <c r="O273" s="48">
        <f>SUM(LARGE(E274:E279,1)+(LARGE(E274:E279,2)+(LARGE(E274:E279,3)+(LARGE(F274:F279,1))+(LARGE(F274:F279,2))+(LARGE(F274:F279,3))+(LARGE(G274:G279,1))+(LARGE(G274:G279,2)+(LARGE(G274:G279,3))))))</f>
        <v>81.6</v>
      </c>
    </row>
    <row r="274" spans="1:15" ht="19.5" customHeight="1">
      <c r="A274" s="63"/>
      <c r="B274" s="33">
        <v>1</v>
      </c>
      <c r="C274" s="3" t="s">
        <v>95</v>
      </c>
      <c r="D274" s="17">
        <v>39721</v>
      </c>
      <c r="E274" s="2">
        <v>8.85</v>
      </c>
      <c r="F274" s="2">
        <v>8.9</v>
      </c>
      <c r="G274" s="2">
        <v>9.2</v>
      </c>
      <c r="H274" s="2">
        <f aca="true" t="shared" si="53" ref="H274:H279">SUM(E274:G274)</f>
        <v>26.95</v>
      </c>
      <c r="I274" s="5">
        <f aca="true" t="shared" si="54" ref="I274:I279">LARGE(E274:G274,1)</f>
        <v>9.2</v>
      </c>
      <c r="K274" s="51">
        <f>G272</f>
        <v>0</v>
      </c>
      <c r="L274" s="52"/>
      <c r="M274" s="52"/>
      <c r="N274" s="52"/>
      <c r="O274" s="49"/>
    </row>
    <row r="275" spans="1:15" ht="18.75" customHeight="1">
      <c r="A275" s="63"/>
      <c r="B275" s="33">
        <v>2</v>
      </c>
      <c r="C275" s="3" t="s">
        <v>96</v>
      </c>
      <c r="D275" s="17">
        <v>39758</v>
      </c>
      <c r="E275" s="2">
        <v>8.6</v>
      </c>
      <c r="F275" s="2">
        <v>9</v>
      </c>
      <c r="G275" s="2">
        <v>9.2</v>
      </c>
      <c r="H275" s="2">
        <f t="shared" si="53"/>
        <v>26.8</v>
      </c>
      <c r="I275" s="5">
        <f t="shared" si="54"/>
        <v>9.2</v>
      </c>
      <c r="K275" s="53" t="s">
        <v>10</v>
      </c>
      <c r="L275" s="52"/>
      <c r="M275" s="52"/>
      <c r="N275" s="52"/>
      <c r="O275" s="49"/>
    </row>
    <row r="276" spans="1:15" ht="20.25" customHeight="1" thickBot="1">
      <c r="A276" s="63"/>
      <c r="B276" s="33">
        <v>3</v>
      </c>
      <c r="C276" s="3" t="s">
        <v>97</v>
      </c>
      <c r="D276" s="17">
        <v>39165</v>
      </c>
      <c r="E276" s="2">
        <v>9</v>
      </c>
      <c r="F276" s="2">
        <v>9.25</v>
      </c>
      <c r="G276" s="2">
        <v>9</v>
      </c>
      <c r="H276" s="2">
        <f t="shared" si="53"/>
        <v>27.25</v>
      </c>
      <c r="I276" s="5">
        <f t="shared" si="54"/>
        <v>9.25</v>
      </c>
      <c r="K276" s="54" t="str">
        <f>D272</f>
        <v>BARBANELLA</v>
      </c>
      <c r="L276" s="55"/>
      <c r="M276" s="55"/>
      <c r="N276" s="55"/>
      <c r="O276" s="50"/>
    </row>
    <row r="277" spans="1:15" ht="16.5" thickBot="1">
      <c r="A277" s="63"/>
      <c r="B277" s="33">
        <v>4</v>
      </c>
      <c r="C277" s="3" t="s">
        <v>98</v>
      </c>
      <c r="D277" s="17">
        <v>39335</v>
      </c>
      <c r="E277" s="2">
        <v>8.3</v>
      </c>
      <c r="F277" s="2">
        <v>9.3</v>
      </c>
      <c r="G277" s="2">
        <v>9.2</v>
      </c>
      <c r="H277" s="2">
        <f t="shared" si="53"/>
        <v>26.8</v>
      </c>
      <c r="I277" s="5">
        <f t="shared" si="54"/>
        <v>9.3</v>
      </c>
      <c r="K277" s="36"/>
      <c r="L277" s="35"/>
      <c r="M277" s="35"/>
      <c r="N277" s="35"/>
      <c r="O277" s="35"/>
    </row>
    <row r="278" spans="1:15" ht="15.75">
      <c r="A278" s="63"/>
      <c r="B278" s="33">
        <v>5</v>
      </c>
      <c r="C278" s="3"/>
      <c r="D278" s="3"/>
      <c r="E278" s="2">
        <v>0</v>
      </c>
      <c r="F278" s="2">
        <v>0</v>
      </c>
      <c r="G278" s="2">
        <v>0</v>
      </c>
      <c r="H278" s="2">
        <f t="shared" si="53"/>
        <v>0</v>
      </c>
      <c r="I278" s="5">
        <f t="shared" si="54"/>
        <v>0</v>
      </c>
      <c r="K278" s="56" t="s">
        <v>11</v>
      </c>
      <c r="L278" s="57"/>
      <c r="M278" s="60">
        <f>SUM(H274:H279)</f>
        <v>107.8</v>
      </c>
      <c r="N278" s="35"/>
      <c r="O278" s="35"/>
    </row>
    <row r="279" spans="1:15" ht="16.5" thickBot="1">
      <c r="A279" s="64"/>
      <c r="B279" s="37">
        <v>6</v>
      </c>
      <c r="C279" s="6"/>
      <c r="D279" s="6"/>
      <c r="E279" s="7">
        <v>0</v>
      </c>
      <c r="F279" s="7">
        <v>0</v>
      </c>
      <c r="G279" s="7">
        <v>0</v>
      </c>
      <c r="H279" s="7">
        <f t="shared" si="53"/>
        <v>0</v>
      </c>
      <c r="I279" s="8">
        <f t="shared" si="54"/>
        <v>0</v>
      </c>
      <c r="K279" s="58"/>
      <c r="L279" s="59"/>
      <c r="M279" s="61"/>
      <c r="N279" s="35"/>
      <c r="O279" s="35"/>
    </row>
    <row r="281" ht="16.5" thickBot="1">
      <c r="D281" s="40"/>
    </row>
    <row r="282" spans="1:9" ht="16.5" thickBot="1">
      <c r="A282" s="62">
        <v>29</v>
      </c>
      <c r="B282" s="65" t="s">
        <v>7</v>
      </c>
      <c r="C282" s="65"/>
      <c r="D282" s="41" t="s">
        <v>262</v>
      </c>
      <c r="E282" s="65" t="s">
        <v>8</v>
      </c>
      <c r="F282" s="65"/>
      <c r="G282" s="66"/>
      <c r="H282" s="66"/>
      <c r="I282" s="67"/>
    </row>
    <row r="283" spans="1:15" ht="47.25">
      <c r="A283" s="63"/>
      <c r="B283" s="4" t="s">
        <v>0</v>
      </c>
      <c r="C283" s="4" t="s">
        <v>4</v>
      </c>
      <c r="D283" s="4" t="s">
        <v>5</v>
      </c>
      <c r="E283" s="28" t="s">
        <v>1</v>
      </c>
      <c r="F283" s="28" t="s">
        <v>2</v>
      </c>
      <c r="G283" s="28" t="s">
        <v>3</v>
      </c>
      <c r="H283" s="28" t="s">
        <v>24</v>
      </c>
      <c r="I283" s="29" t="s">
        <v>6</v>
      </c>
      <c r="K283" s="68" t="s">
        <v>9</v>
      </c>
      <c r="L283" s="69"/>
      <c r="M283" s="69"/>
      <c r="N283" s="69"/>
      <c r="O283" s="48">
        <f>SUM(LARGE(E284:E289,1)+(LARGE(E284:E289,2)+(LARGE(E284:E289,3)+(LARGE(F284:F289,1))+(LARGE(F284:F289,2))+(LARGE(F284:F289,3))+(LARGE(G284:G289,1))+(LARGE(G284:G289,2)+(LARGE(G284:G289,3))))))</f>
        <v>83.10000000000001</v>
      </c>
    </row>
    <row r="284" spans="1:15" ht="19.5" customHeight="1">
      <c r="A284" s="63"/>
      <c r="B284" s="33">
        <v>1</v>
      </c>
      <c r="C284" s="3" t="s">
        <v>90</v>
      </c>
      <c r="D284" s="17">
        <v>39613</v>
      </c>
      <c r="E284" s="2">
        <v>9.45</v>
      </c>
      <c r="F284" s="2">
        <v>8.9</v>
      </c>
      <c r="G284" s="2">
        <v>9.25</v>
      </c>
      <c r="H284" s="2">
        <f aca="true" t="shared" si="55" ref="H284:H289">SUM(E284:G284)</f>
        <v>27.6</v>
      </c>
      <c r="I284" s="5">
        <f aca="true" t="shared" si="56" ref="I284:I289">LARGE(E284:G284,1)</f>
        <v>9.45</v>
      </c>
      <c r="K284" s="51">
        <f>G282</f>
        <v>0</v>
      </c>
      <c r="L284" s="52"/>
      <c r="M284" s="52"/>
      <c r="N284" s="52"/>
      <c r="O284" s="49"/>
    </row>
    <row r="285" spans="1:15" ht="18.75" customHeight="1">
      <c r="A285" s="63"/>
      <c r="B285" s="33">
        <v>2</v>
      </c>
      <c r="C285" s="3" t="s">
        <v>91</v>
      </c>
      <c r="D285" s="17">
        <v>39154</v>
      </c>
      <c r="E285" s="2">
        <v>9.25</v>
      </c>
      <c r="F285" s="2">
        <v>9.15</v>
      </c>
      <c r="G285" s="2">
        <v>9.1</v>
      </c>
      <c r="H285" s="2">
        <f t="shared" si="55"/>
        <v>27.5</v>
      </c>
      <c r="I285" s="5">
        <f t="shared" si="56"/>
        <v>9.25</v>
      </c>
      <c r="K285" s="53" t="s">
        <v>10</v>
      </c>
      <c r="L285" s="52"/>
      <c r="M285" s="52"/>
      <c r="N285" s="52"/>
      <c r="O285" s="49"/>
    </row>
    <row r="286" spans="1:15" ht="20.25" customHeight="1" thickBot="1">
      <c r="A286" s="63"/>
      <c r="B286" s="33">
        <v>3</v>
      </c>
      <c r="C286" s="3" t="s">
        <v>92</v>
      </c>
      <c r="D286" s="17">
        <v>39756</v>
      </c>
      <c r="E286" s="2">
        <v>9.25</v>
      </c>
      <c r="F286" s="2">
        <v>9.2</v>
      </c>
      <c r="G286" s="2">
        <v>9.45</v>
      </c>
      <c r="H286" s="2">
        <f t="shared" si="55"/>
        <v>27.9</v>
      </c>
      <c r="I286" s="5">
        <f t="shared" si="56"/>
        <v>9.45</v>
      </c>
      <c r="K286" s="54" t="str">
        <f>D282</f>
        <v>ARSGYMNICA</v>
      </c>
      <c r="L286" s="55"/>
      <c r="M286" s="55"/>
      <c r="N286" s="55"/>
      <c r="O286" s="50"/>
    </row>
    <row r="287" spans="1:15" ht="16.5" thickBot="1">
      <c r="A287" s="63"/>
      <c r="B287" s="33">
        <v>4</v>
      </c>
      <c r="C287" s="3" t="s">
        <v>93</v>
      </c>
      <c r="D287" s="17">
        <v>39595</v>
      </c>
      <c r="E287" s="2">
        <v>8.95</v>
      </c>
      <c r="F287" s="2">
        <v>9</v>
      </c>
      <c r="G287" s="2">
        <v>8.75</v>
      </c>
      <c r="H287" s="2">
        <f t="shared" si="55"/>
        <v>26.7</v>
      </c>
      <c r="I287" s="5">
        <f t="shared" si="56"/>
        <v>9</v>
      </c>
      <c r="K287" s="36"/>
      <c r="L287" s="35"/>
      <c r="M287" s="35"/>
      <c r="N287" s="35"/>
      <c r="O287" s="35"/>
    </row>
    <row r="288" spans="1:15" ht="15.75">
      <c r="A288" s="63"/>
      <c r="B288" s="33">
        <v>5</v>
      </c>
      <c r="C288" s="3" t="s">
        <v>94</v>
      </c>
      <c r="D288" s="17">
        <v>39358</v>
      </c>
      <c r="E288" s="2">
        <v>9.1</v>
      </c>
      <c r="F288" s="2">
        <v>8.8</v>
      </c>
      <c r="G288" s="2">
        <v>8.8</v>
      </c>
      <c r="H288" s="2">
        <f t="shared" si="55"/>
        <v>26.7</v>
      </c>
      <c r="I288" s="5">
        <f t="shared" si="56"/>
        <v>9.1</v>
      </c>
      <c r="K288" s="56" t="s">
        <v>11</v>
      </c>
      <c r="L288" s="57"/>
      <c r="M288" s="60">
        <f>SUM(H284:H289)</f>
        <v>136.4</v>
      </c>
      <c r="N288" s="35"/>
      <c r="O288" s="35"/>
    </row>
    <row r="289" spans="1:15" ht="16.5" thickBot="1">
      <c r="A289" s="64"/>
      <c r="B289" s="37">
        <v>6</v>
      </c>
      <c r="C289" s="6"/>
      <c r="D289" s="6"/>
      <c r="E289" s="7">
        <v>0</v>
      </c>
      <c r="F289" s="7">
        <v>0</v>
      </c>
      <c r="G289" s="7">
        <v>0</v>
      </c>
      <c r="H289" s="7">
        <f t="shared" si="55"/>
        <v>0</v>
      </c>
      <c r="I289" s="8">
        <f t="shared" si="56"/>
        <v>0</v>
      </c>
      <c r="K289" s="58"/>
      <c r="L289" s="59"/>
      <c r="M289" s="61"/>
      <c r="N289" s="35"/>
      <c r="O289" s="35"/>
    </row>
    <row r="291" ht="16.5" thickBot="1">
      <c r="D291" s="40"/>
    </row>
    <row r="292" spans="1:9" ht="16.5" thickBot="1">
      <c r="A292" s="62">
        <v>30</v>
      </c>
      <c r="B292" s="65" t="s">
        <v>7</v>
      </c>
      <c r="C292" s="65"/>
      <c r="D292" s="41" t="s">
        <v>62</v>
      </c>
      <c r="E292" s="65" t="s">
        <v>8</v>
      </c>
      <c r="F292" s="65"/>
      <c r="G292" s="66"/>
      <c r="H292" s="66"/>
      <c r="I292" s="67"/>
    </row>
    <row r="293" spans="1:15" ht="47.25">
      <c r="A293" s="63"/>
      <c r="B293" s="4" t="s">
        <v>0</v>
      </c>
      <c r="C293" s="4" t="s">
        <v>4</v>
      </c>
      <c r="D293" s="4" t="s">
        <v>5</v>
      </c>
      <c r="E293" s="28" t="s">
        <v>1</v>
      </c>
      <c r="F293" s="28" t="s">
        <v>2</v>
      </c>
      <c r="G293" s="28" t="s">
        <v>3</v>
      </c>
      <c r="H293" s="28" t="s">
        <v>24</v>
      </c>
      <c r="I293" s="29" t="s">
        <v>6</v>
      </c>
      <c r="K293" s="68" t="s">
        <v>9</v>
      </c>
      <c r="L293" s="69"/>
      <c r="M293" s="69"/>
      <c r="N293" s="69"/>
      <c r="O293" s="48">
        <f>SUM(LARGE(E294:E299,1)+(LARGE(E294:E299,2)+(LARGE(E294:E299,3)+(LARGE(F294:F299,1))+(LARGE(F294:F299,2))+(LARGE(F294:F299,3))+(LARGE(G294:G299,1))+(LARGE(G294:G299,2)+(LARGE(G294:G299,3))))))</f>
        <v>81.35000000000001</v>
      </c>
    </row>
    <row r="294" spans="1:15" ht="19.5" customHeight="1">
      <c r="A294" s="63"/>
      <c r="B294" s="33">
        <v>1</v>
      </c>
      <c r="C294" s="3" t="s">
        <v>86</v>
      </c>
      <c r="D294" s="17">
        <v>39605</v>
      </c>
      <c r="E294" s="2">
        <v>8.25</v>
      </c>
      <c r="F294" s="2">
        <v>9.3</v>
      </c>
      <c r="G294" s="2">
        <v>9.3</v>
      </c>
      <c r="H294" s="2">
        <f aca="true" t="shared" si="57" ref="H294:H299">SUM(E294:G294)</f>
        <v>26.85</v>
      </c>
      <c r="I294" s="5">
        <f aca="true" t="shared" si="58" ref="I294:I299">LARGE(E294:G294,1)</f>
        <v>9.3</v>
      </c>
      <c r="K294" s="51">
        <f>G292</f>
        <v>0</v>
      </c>
      <c r="L294" s="52"/>
      <c r="M294" s="52"/>
      <c r="N294" s="52"/>
      <c r="O294" s="49"/>
    </row>
    <row r="295" spans="1:15" ht="18.75" customHeight="1">
      <c r="A295" s="63"/>
      <c r="B295" s="33">
        <v>2</v>
      </c>
      <c r="C295" s="3" t="s">
        <v>87</v>
      </c>
      <c r="D295" s="17">
        <v>39658</v>
      </c>
      <c r="E295" s="2">
        <v>8.9</v>
      </c>
      <c r="F295" s="2">
        <v>8.95</v>
      </c>
      <c r="G295" s="2">
        <v>9.25</v>
      </c>
      <c r="H295" s="2">
        <f t="shared" si="57"/>
        <v>27.1</v>
      </c>
      <c r="I295" s="5">
        <f t="shared" si="58"/>
        <v>9.25</v>
      </c>
      <c r="K295" s="53" t="s">
        <v>10</v>
      </c>
      <c r="L295" s="52"/>
      <c r="M295" s="52"/>
      <c r="N295" s="52"/>
      <c r="O295" s="49"/>
    </row>
    <row r="296" spans="1:15" ht="20.25" customHeight="1" thickBot="1">
      <c r="A296" s="63"/>
      <c r="B296" s="33">
        <v>3</v>
      </c>
      <c r="C296" s="3" t="s">
        <v>88</v>
      </c>
      <c r="D296" s="17">
        <v>39573</v>
      </c>
      <c r="E296" s="2">
        <v>8.5</v>
      </c>
      <c r="F296" s="2">
        <v>8.5</v>
      </c>
      <c r="G296" s="2">
        <v>8.55</v>
      </c>
      <c r="H296" s="2">
        <f t="shared" si="57"/>
        <v>25.55</v>
      </c>
      <c r="I296" s="5">
        <f t="shared" si="58"/>
        <v>8.55</v>
      </c>
      <c r="K296" s="54" t="str">
        <f>D292</f>
        <v>ARCADIA</v>
      </c>
      <c r="L296" s="55"/>
      <c r="M296" s="55"/>
      <c r="N296" s="55"/>
      <c r="O296" s="50"/>
    </row>
    <row r="297" spans="1:15" ht="16.5" thickBot="1">
      <c r="A297" s="63"/>
      <c r="B297" s="33">
        <v>4</v>
      </c>
      <c r="C297" s="3" t="s">
        <v>89</v>
      </c>
      <c r="D297" s="17">
        <v>39736</v>
      </c>
      <c r="E297" s="2">
        <v>9.15</v>
      </c>
      <c r="F297" s="2">
        <v>8.7</v>
      </c>
      <c r="G297" s="2">
        <v>9.3</v>
      </c>
      <c r="H297" s="2">
        <f t="shared" si="57"/>
        <v>27.150000000000002</v>
      </c>
      <c r="I297" s="5">
        <f t="shared" si="58"/>
        <v>9.3</v>
      </c>
      <c r="K297" s="36"/>
      <c r="L297" s="35"/>
      <c r="M297" s="35"/>
      <c r="N297" s="35"/>
      <c r="O297" s="35"/>
    </row>
    <row r="298" spans="1:15" ht="15.75">
      <c r="A298" s="63"/>
      <c r="B298" s="33">
        <v>5</v>
      </c>
      <c r="C298" s="3"/>
      <c r="D298" s="17"/>
      <c r="E298" s="2">
        <v>0</v>
      </c>
      <c r="F298" s="2">
        <v>0</v>
      </c>
      <c r="G298" s="2">
        <v>0</v>
      </c>
      <c r="H298" s="2">
        <f t="shared" si="57"/>
        <v>0</v>
      </c>
      <c r="I298" s="5">
        <f t="shared" si="58"/>
        <v>0</v>
      </c>
      <c r="K298" s="56" t="s">
        <v>11</v>
      </c>
      <c r="L298" s="57"/>
      <c r="M298" s="60">
        <f>SUM(H294:H299)</f>
        <v>106.65</v>
      </c>
      <c r="N298" s="35"/>
      <c r="O298" s="35"/>
    </row>
    <row r="299" spans="1:15" ht="16.5" thickBot="1">
      <c r="A299" s="64"/>
      <c r="B299" s="37">
        <v>6</v>
      </c>
      <c r="C299" s="6"/>
      <c r="D299" s="18"/>
      <c r="E299" s="7">
        <v>0</v>
      </c>
      <c r="F299" s="7">
        <v>0</v>
      </c>
      <c r="G299" s="7">
        <v>0</v>
      </c>
      <c r="H299" s="7">
        <f t="shared" si="57"/>
        <v>0</v>
      </c>
      <c r="I299" s="8">
        <f t="shared" si="58"/>
        <v>0</v>
      </c>
      <c r="K299" s="58"/>
      <c r="L299" s="59"/>
      <c r="M299" s="61"/>
      <c r="N299" s="35"/>
      <c r="O299" s="35"/>
    </row>
    <row r="301" ht="16.5" thickBot="1"/>
    <row r="302" spans="1:9" ht="16.5" thickBot="1">
      <c r="A302" s="62">
        <v>31</v>
      </c>
      <c r="B302" s="65" t="s">
        <v>7</v>
      </c>
      <c r="C302" s="65"/>
      <c r="D302" s="41" t="s">
        <v>63</v>
      </c>
      <c r="E302" s="65" t="s">
        <v>8</v>
      </c>
      <c r="F302" s="65"/>
      <c r="G302" s="66"/>
      <c r="H302" s="66"/>
      <c r="I302" s="67"/>
    </row>
    <row r="303" spans="1:15" ht="47.25">
      <c r="A303" s="63"/>
      <c r="B303" s="4" t="s">
        <v>0</v>
      </c>
      <c r="C303" s="4" t="s">
        <v>4</v>
      </c>
      <c r="D303" s="4" t="s">
        <v>5</v>
      </c>
      <c r="E303" s="28" t="s">
        <v>1</v>
      </c>
      <c r="F303" s="28" t="s">
        <v>2</v>
      </c>
      <c r="G303" s="28" t="s">
        <v>3</v>
      </c>
      <c r="H303" s="28" t="s">
        <v>24</v>
      </c>
      <c r="I303" s="29" t="s">
        <v>6</v>
      </c>
      <c r="K303" s="68" t="s">
        <v>9</v>
      </c>
      <c r="L303" s="69"/>
      <c r="M303" s="69"/>
      <c r="N303" s="69"/>
      <c r="O303" s="48">
        <f>SUM(LARGE(E304:E309,1)+(LARGE(E304:E309,2)+(LARGE(E304:E309,3)+(LARGE(F304:F309,1))+(LARGE(F304:F309,2))+(LARGE(F304:F309,3))+(LARGE(G304:G309,1))+(LARGE(G304:G309,2)+(LARGE(G304:G309,3))))))</f>
        <v>79.85</v>
      </c>
    </row>
    <row r="304" spans="1:15" ht="19.5" customHeight="1">
      <c r="A304" s="63"/>
      <c r="B304" s="33">
        <v>1</v>
      </c>
      <c r="C304" s="3" t="s">
        <v>83</v>
      </c>
      <c r="D304" s="17">
        <v>39086</v>
      </c>
      <c r="E304" s="2">
        <v>9</v>
      </c>
      <c r="F304" s="2">
        <v>8.95</v>
      </c>
      <c r="G304" s="2">
        <v>9.1</v>
      </c>
      <c r="H304" s="2">
        <f aca="true" t="shared" si="59" ref="H304:H309">SUM(E304:G304)</f>
        <v>27.049999999999997</v>
      </c>
      <c r="I304" s="5">
        <f aca="true" t="shared" si="60" ref="I304:I309">LARGE(E304:G304,1)</f>
        <v>9.1</v>
      </c>
      <c r="K304" s="51">
        <f>G302</f>
        <v>0</v>
      </c>
      <c r="L304" s="52"/>
      <c r="M304" s="52"/>
      <c r="N304" s="52"/>
      <c r="O304" s="49"/>
    </row>
    <row r="305" spans="1:15" ht="18.75" customHeight="1">
      <c r="A305" s="63"/>
      <c r="B305" s="33">
        <v>2</v>
      </c>
      <c r="C305" s="3" t="s">
        <v>84</v>
      </c>
      <c r="D305" s="17">
        <v>39339</v>
      </c>
      <c r="E305" s="2">
        <v>8.6</v>
      </c>
      <c r="F305" s="2">
        <v>8.9</v>
      </c>
      <c r="G305" s="2">
        <v>8.4</v>
      </c>
      <c r="H305" s="2">
        <f t="shared" si="59"/>
        <v>25.9</v>
      </c>
      <c r="I305" s="5">
        <f t="shared" si="60"/>
        <v>8.9</v>
      </c>
      <c r="K305" s="53" t="s">
        <v>10</v>
      </c>
      <c r="L305" s="52"/>
      <c r="M305" s="52"/>
      <c r="N305" s="52"/>
      <c r="O305" s="49"/>
    </row>
    <row r="306" spans="1:15" ht="20.25" customHeight="1" thickBot="1">
      <c r="A306" s="63"/>
      <c r="B306" s="33">
        <v>3</v>
      </c>
      <c r="C306" s="3" t="s">
        <v>85</v>
      </c>
      <c r="D306" s="17">
        <v>39771</v>
      </c>
      <c r="E306" s="2">
        <v>9.05</v>
      </c>
      <c r="F306" s="2">
        <v>8.85</v>
      </c>
      <c r="G306" s="2">
        <v>9</v>
      </c>
      <c r="H306" s="2">
        <f t="shared" si="59"/>
        <v>26.9</v>
      </c>
      <c r="I306" s="5">
        <f t="shared" si="60"/>
        <v>9.05</v>
      </c>
      <c r="K306" s="54" t="str">
        <f>D302</f>
        <v>ETOILE</v>
      </c>
      <c r="L306" s="55"/>
      <c r="M306" s="55"/>
      <c r="N306" s="55"/>
      <c r="O306" s="50"/>
    </row>
    <row r="307" spans="1:15" ht="16.5" thickBot="1">
      <c r="A307" s="63"/>
      <c r="B307" s="33">
        <v>4</v>
      </c>
      <c r="C307" s="3"/>
      <c r="D307" s="17"/>
      <c r="E307" s="2">
        <v>0</v>
      </c>
      <c r="F307" s="2">
        <v>0</v>
      </c>
      <c r="G307" s="2">
        <v>0</v>
      </c>
      <c r="H307" s="2">
        <f t="shared" si="59"/>
        <v>0</v>
      </c>
      <c r="I307" s="5">
        <f t="shared" si="60"/>
        <v>0</v>
      </c>
      <c r="K307" s="36"/>
      <c r="L307" s="35"/>
      <c r="M307" s="35"/>
      <c r="N307" s="35"/>
      <c r="O307" s="35"/>
    </row>
    <row r="308" spans="1:15" ht="15.75">
      <c r="A308" s="63"/>
      <c r="B308" s="33">
        <v>5</v>
      </c>
      <c r="C308" s="3"/>
      <c r="D308" s="17"/>
      <c r="E308" s="2">
        <v>0</v>
      </c>
      <c r="F308" s="2">
        <v>0</v>
      </c>
      <c r="G308" s="2">
        <v>0</v>
      </c>
      <c r="H308" s="2">
        <f t="shared" si="59"/>
        <v>0</v>
      </c>
      <c r="I308" s="5">
        <f t="shared" si="60"/>
        <v>0</v>
      </c>
      <c r="K308" s="56" t="s">
        <v>11</v>
      </c>
      <c r="L308" s="57"/>
      <c r="M308" s="60">
        <f>SUM(H304:H309)</f>
        <v>79.85</v>
      </c>
      <c r="N308" s="35"/>
      <c r="O308" s="35"/>
    </row>
    <row r="309" spans="1:15" ht="16.5" thickBot="1">
      <c r="A309" s="64"/>
      <c r="B309" s="37">
        <v>6</v>
      </c>
      <c r="C309" s="6"/>
      <c r="D309" s="18"/>
      <c r="E309" s="7">
        <v>0</v>
      </c>
      <c r="F309" s="7">
        <v>0</v>
      </c>
      <c r="G309" s="7">
        <v>0</v>
      </c>
      <c r="H309" s="7">
        <f t="shared" si="59"/>
        <v>0</v>
      </c>
      <c r="I309" s="8">
        <f t="shared" si="60"/>
        <v>0</v>
      </c>
      <c r="K309" s="58"/>
      <c r="L309" s="59"/>
      <c r="M309" s="61"/>
      <c r="N309" s="35"/>
      <c r="O309" s="35"/>
    </row>
    <row r="311" ht="16.5" thickBot="1"/>
    <row r="312" spans="1:9" ht="16.5" thickBot="1">
      <c r="A312" s="62">
        <v>32</v>
      </c>
      <c r="B312" s="65" t="s">
        <v>7</v>
      </c>
      <c r="C312" s="65"/>
      <c r="D312" s="41" t="s">
        <v>64</v>
      </c>
      <c r="E312" s="65" t="s">
        <v>8</v>
      </c>
      <c r="F312" s="65"/>
      <c r="G312" s="66"/>
      <c r="H312" s="66"/>
      <c r="I312" s="67"/>
    </row>
    <row r="313" spans="1:15" ht="47.25">
      <c r="A313" s="63"/>
      <c r="B313" s="4" t="s">
        <v>0</v>
      </c>
      <c r="C313" s="4" t="s">
        <v>4</v>
      </c>
      <c r="D313" s="4" t="s">
        <v>5</v>
      </c>
      <c r="E313" s="28" t="s">
        <v>1</v>
      </c>
      <c r="F313" s="28" t="s">
        <v>2</v>
      </c>
      <c r="G313" s="28" t="s">
        <v>3</v>
      </c>
      <c r="H313" s="28" t="s">
        <v>24</v>
      </c>
      <c r="I313" s="29" t="s">
        <v>6</v>
      </c>
      <c r="K313" s="68" t="s">
        <v>9</v>
      </c>
      <c r="L313" s="69"/>
      <c r="M313" s="69"/>
      <c r="N313" s="69"/>
      <c r="O313" s="48">
        <f>SUM(LARGE(E314:E319,1)+(LARGE(E314:E319,2)+(LARGE(E314:E319,3)+(LARGE(F314:F319,1))+(LARGE(F314:F319,2))+(LARGE(F314:F319,3))+(LARGE(G314:G319,1))+(LARGE(G314:G319,2)+(LARGE(G314:G319,3))))))</f>
        <v>80.94999999999999</v>
      </c>
    </row>
    <row r="314" spans="1:15" ht="19.5" customHeight="1">
      <c r="A314" s="63"/>
      <c r="B314" s="33">
        <v>1</v>
      </c>
      <c r="C314" s="3" t="s">
        <v>79</v>
      </c>
      <c r="D314" s="17">
        <v>39743</v>
      </c>
      <c r="E314" s="2">
        <v>8.35</v>
      </c>
      <c r="F314" s="2">
        <v>8.95</v>
      </c>
      <c r="G314" s="2">
        <v>9.15</v>
      </c>
      <c r="H314" s="2">
        <f aca="true" t="shared" si="61" ref="H314:H319">SUM(E314:G314)</f>
        <v>26.449999999999996</v>
      </c>
      <c r="I314" s="5">
        <f aca="true" t="shared" si="62" ref="I314:I319">LARGE(E314:G314,1)</f>
        <v>9.15</v>
      </c>
      <c r="K314" s="51">
        <f>G312</f>
        <v>0</v>
      </c>
      <c r="L314" s="52"/>
      <c r="M314" s="52"/>
      <c r="N314" s="52"/>
      <c r="O314" s="49"/>
    </row>
    <row r="315" spans="1:15" ht="18.75" customHeight="1">
      <c r="A315" s="63"/>
      <c r="B315" s="33">
        <v>2</v>
      </c>
      <c r="C315" s="3" t="s">
        <v>80</v>
      </c>
      <c r="D315" s="17">
        <v>39804</v>
      </c>
      <c r="E315" s="2">
        <v>8.7</v>
      </c>
      <c r="F315" s="2">
        <v>9.15</v>
      </c>
      <c r="G315" s="2">
        <v>9.1</v>
      </c>
      <c r="H315" s="2">
        <f t="shared" si="61"/>
        <v>26.950000000000003</v>
      </c>
      <c r="I315" s="5">
        <f t="shared" si="62"/>
        <v>9.15</v>
      </c>
      <c r="K315" s="53" t="s">
        <v>10</v>
      </c>
      <c r="L315" s="52"/>
      <c r="M315" s="52"/>
      <c r="N315" s="52"/>
      <c r="O315" s="49"/>
    </row>
    <row r="316" spans="1:15" ht="20.25" customHeight="1" thickBot="1">
      <c r="A316" s="63"/>
      <c r="B316" s="33">
        <v>3</v>
      </c>
      <c r="C316" s="3" t="s">
        <v>81</v>
      </c>
      <c r="D316" s="17">
        <v>40019</v>
      </c>
      <c r="E316" s="2">
        <v>8.65</v>
      </c>
      <c r="F316" s="2">
        <v>8.4</v>
      </c>
      <c r="G316" s="2">
        <v>9.1</v>
      </c>
      <c r="H316" s="2">
        <f t="shared" si="61"/>
        <v>26.15</v>
      </c>
      <c r="I316" s="5">
        <f t="shared" si="62"/>
        <v>9.1</v>
      </c>
      <c r="K316" s="54" t="str">
        <f>D312</f>
        <v>ARTE DANZA</v>
      </c>
      <c r="L316" s="55"/>
      <c r="M316" s="55"/>
      <c r="N316" s="55"/>
      <c r="O316" s="50"/>
    </row>
    <row r="317" spans="1:15" ht="16.5" thickBot="1">
      <c r="A317" s="63"/>
      <c r="B317" s="33">
        <v>4</v>
      </c>
      <c r="C317" s="3" t="s">
        <v>82</v>
      </c>
      <c r="D317" s="17">
        <v>39414</v>
      </c>
      <c r="E317" s="2">
        <v>8.8</v>
      </c>
      <c r="F317" s="2">
        <v>9.35</v>
      </c>
      <c r="G317" s="2">
        <v>9.05</v>
      </c>
      <c r="H317" s="2">
        <f t="shared" si="61"/>
        <v>27.2</v>
      </c>
      <c r="I317" s="5">
        <f t="shared" si="62"/>
        <v>9.35</v>
      </c>
      <c r="K317" s="36"/>
      <c r="L317" s="35"/>
      <c r="M317" s="35"/>
      <c r="N317" s="35"/>
      <c r="O317" s="35"/>
    </row>
    <row r="318" spans="1:15" ht="15.75">
      <c r="A318" s="63"/>
      <c r="B318" s="33">
        <v>5</v>
      </c>
      <c r="C318" s="3"/>
      <c r="D318" s="17"/>
      <c r="E318" s="2">
        <v>0</v>
      </c>
      <c r="F318" s="2">
        <v>0</v>
      </c>
      <c r="G318" s="2">
        <v>0</v>
      </c>
      <c r="H318" s="2">
        <f t="shared" si="61"/>
        <v>0</v>
      </c>
      <c r="I318" s="5">
        <f t="shared" si="62"/>
        <v>0</v>
      </c>
      <c r="K318" s="56" t="s">
        <v>11</v>
      </c>
      <c r="L318" s="57"/>
      <c r="M318" s="60">
        <f>SUM(H314:H319)</f>
        <v>106.75</v>
      </c>
      <c r="N318" s="35"/>
      <c r="O318" s="35"/>
    </row>
    <row r="319" spans="1:15" ht="16.5" thickBot="1">
      <c r="A319" s="64"/>
      <c r="B319" s="37">
        <v>6</v>
      </c>
      <c r="C319" s="6"/>
      <c r="D319" s="18"/>
      <c r="E319" s="7">
        <v>0</v>
      </c>
      <c r="F319" s="7">
        <v>0</v>
      </c>
      <c r="G319" s="7">
        <v>0</v>
      </c>
      <c r="H319" s="7">
        <f t="shared" si="61"/>
        <v>0</v>
      </c>
      <c r="I319" s="8">
        <f t="shared" si="62"/>
        <v>0</v>
      </c>
      <c r="K319" s="58"/>
      <c r="L319" s="59"/>
      <c r="M319" s="61"/>
      <c r="N319" s="35"/>
      <c r="O319" s="35"/>
    </row>
    <row r="321" ht="16.5" thickBot="1"/>
    <row r="322" spans="1:9" ht="16.5" thickBot="1">
      <c r="A322" s="62">
        <v>33</v>
      </c>
      <c r="B322" s="65" t="s">
        <v>7</v>
      </c>
      <c r="C322" s="65"/>
      <c r="D322" s="41" t="s">
        <v>65</v>
      </c>
      <c r="E322" s="65" t="s">
        <v>8</v>
      </c>
      <c r="F322" s="65"/>
      <c r="G322" s="66"/>
      <c r="H322" s="66"/>
      <c r="I322" s="67"/>
    </row>
    <row r="323" spans="1:15" ht="47.25">
      <c r="A323" s="63"/>
      <c r="B323" s="4" t="s">
        <v>0</v>
      </c>
      <c r="C323" s="4" t="s">
        <v>4</v>
      </c>
      <c r="D323" s="4" t="s">
        <v>5</v>
      </c>
      <c r="E323" s="28" t="s">
        <v>1</v>
      </c>
      <c r="F323" s="28" t="s">
        <v>2</v>
      </c>
      <c r="G323" s="28" t="s">
        <v>3</v>
      </c>
      <c r="H323" s="28" t="s">
        <v>24</v>
      </c>
      <c r="I323" s="29" t="s">
        <v>6</v>
      </c>
      <c r="K323" s="68" t="s">
        <v>9</v>
      </c>
      <c r="L323" s="69"/>
      <c r="M323" s="69"/>
      <c r="N323" s="69"/>
      <c r="O323" s="48">
        <f>SUM(LARGE(E324:E329,1)+(LARGE(E324:E329,2)+(LARGE(E324:E329,3)+(LARGE(F324:F329,1))+(LARGE(F324:F329,2))+(LARGE(F324:F329,3))+(LARGE(G324:G329,1))+(LARGE(G324:G329,2)+(LARGE(G324:G329,3))))))</f>
        <v>82.44999999999999</v>
      </c>
    </row>
    <row r="324" spans="1:15" ht="19.5" customHeight="1">
      <c r="A324" s="63"/>
      <c r="B324" s="33">
        <v>1</v>
      </c>
      <c r="C324" s="3" t="s">
        <v>76</v>
      </c>
      <c r="D324" s="17">
        <v>39266</v>
      </c>
      <c r="E324" s="2">
        <v>9.3</v>
      </c>
      <c r="F324" s="2">
        <v>9.2</v>
      </c>
      <c r="G324" s="2">
        <v>9.2</v>
      </c>
      <c r="H324" s="2">
        <f aca="true" t="shared" si="63" ref="H324:H329">SUM(E324:G324)</f>
        <v>27.7</v>
      </c>
      <c r="I324" s="5">
        <f aca="true" t="shared" si="64" ref="I324:I329">LARGE(E324:G324,1)</f>
        <v>9.3</v>
      </c>
      <c r="K324" s="51">
        <f>G322</f>
        <v>0</v>
      </c>
      <c r="L324" s="52"/>
      <c r="M324" s="52"/>
      <c r="N324" s="52"/>
      <c r="O324" s="49"/>
    </row>
    <row r="325" spans="1:15" ht="18.75" customHeight="1">
      <c r="A325" s="63"/>
      <c r="B325" s="33">
        <v>2</v>
      </c>
      <c r="C325" s="3" t="s">
        <v>77</v>
      </c>
      <c r="D325" s="17">
        <v>39278</v>
      </c>
      <c r="E325" s="2">
        <v>9.35</v>
      </c>
      <c r="F325" s="2">
        <v>9.25</v>
      </c>
      <c r="G325" s="2">
        <v>9.1</v>
      </c>
      <c r="H325" s="2">
        <f t="shared" si="63"/>
        <v>27.700000000000003</v>
      </c>
      <c r="I325" s="5">
        <f t="shared" si="64"/>
        <v>9.35</v>
      </c>
      <c r="K325" s="53" t="s">
        <v>10</v>
      </c>
      <c r="L325" s="52"/>
      <c r="M325" s="52"/>
      <c r="N325" s="52"/>
      <c r="O325" s="49"/>
    </row>
    <row r="326" spans="1:15" ht="20.25" customHeight="1" thickBot="1">
      <c r="A326" s="63"/>
      <c r="B326" s="33">
        <v>3</v>
      </c>
      <c r="C326" s="3" t="s">
        <v>78</v>
      </c>
      <c r="D326" s="17">
        <v>39428</v>
      </c>
      <c r="E326" s="2">
        <v>9</v>
      </c>
      <c r="F326" s="2">
        <v>8.7</v>
      </c>
      <c r="G326" s="2">
        <v>9.35</v>
      </c>
      <c r="H326" s="2">
        <f t="shared" si="63"/>
        <v>27.049999999999997</v>
      </c>
      <c r="I326" s="5">
        <f t="shared" si="64"/>
        <v>9.35</v>
      </c>
      <c r="K326" s="54" t="str">
        <f>D322</f>
        <v>SNELLIFORM</v>
      </c>
      <c r="L326" s="55"/>
      <c r="M326" s="55"/>
      <c r="N326" s="55"/>
      <c r="O326" s="50"/>
    </row>
    <row r="327" spans="1:15" ht="16.5" thickBot="1">
      <c r="A327" s="63"/>
      <c r="B327" s="33">
        <v>4</v>
      </c>
      <c r="C327" s="3"/>
      <c r="D327" s="17"/>
      <c r="E327" s="2">
        <v>0</v>
      </c>
      <c r="F327" s="2">
        <v>0</v>
      </c>
      <c r="G327" s="2">
        <v>0</v>
      </c>
      <c r="H327" s="2">
        <f t="shared" si="63"/>
        <v>0</v>
      </c>
      <c r="I327" s="5">
        <f t="shared" si="64"/>
        <v>0</v>
      </c>
      <c r="K327" s="36"/>
      <c r="L327" s="35"/>
      <c r="M327" s="35"/>
      <c r="N327" s="35"/>
      <c r="O327" s="35"/>
    </row>
    <row r="328" spans="1:15" ht="15.75">
      <c r="A328" s="63"/>
      <c r="B328" s="33">
        <v>5</v>
      </c>
      <c r="C328" s="3"/>
      <c r="D328" s="17"/>
      <c r="E328" s="2">
        <v>0</v>
      </c>
      <c r="F328" s="2">
        <v>0</v>
      </c>
      <c r="G328" s="2">
        <v>0</v>
      </c>
      <c r="H328" s="2">
        <f t="shared" si="63"/>
        <v>0</v>
      </c>
      <c r="I328" s="5">
        <f t="shared" si="64"/>
        <v>0</v>
      </c>
      <c r="K328" s="56" t="s">
        <v>11</v>
      </c>
      <c r="L328" s="57"/>
      <c r="M328" s="60">
        <f>SUM(H324:H329)</f>
        <v>82.45</v>
      </c>
      <c r="N328" s="35"/>
      <c r="O328" s="35"/>
    </row>
    <row r="329" spans="1:15" ht="16.5" thickBot="1">
      <c r="A329" s="64"/>
      <c r="B329" s="37">
        <v>6</v>
      </c>
      <c r="C329" s="6"/>
      <c r="D329" s="18"/>
      <c r="E329" s="7">
        <v>0</v>
      </c>
      <c r="F329" s="7">
        <v>0</v>
      </c>
      <c r="G329" s="7">
        <v>0</v>
      </c>
      <c r="H329" s="7">
        <f t="shared" si="63"/>
        <v>0</v>
      </c>
      <c r="I329" s="8">
        <f t="shared" si="64"/>
        <v>0</v>
      </c>
      <c r="K329" s="58"/>
      <c r="L329" s="59"/>
      <c r="M329" s="61"/>
      <c r="N329" s="35"/>
      <c r="O329" s="35"/>
    </row>
    <row r="331" ht="16.5" thickBot="1"/>
    <row r="332" spans="1:9" ht="16.5" thickBot="1">
      <c r="A332" s="62">
        <v>34</v>
      </c>
      <c r="B332" s="65" t="s">
        <v>7</v>
      </c>
      <c r="C332" s="65"/>
      <c r="D332" s="41" t="s">
        <v>52</v>
      </c>
      <c r="E332" s="65" t="s">
        <v>8</v>
      </c>
      <c r="F332" s="65"/>
      <c r="G332" s="66"/>
      <c r="H332" s="66"/>
      <c r="I332" s="67"/>
    </row>
    <row r="333" spans="1:15" ht="47.25">
      <c r="A333" s="63"/>
      <c r="B333" s="4" t="s">
        <v>0</v>
      </c>
      <c r="C333" s="4" t="s">
        <v>4</v>
      </c>
      <c r="D333" s="4" t="s">
        <v>5</v>
      </c>
      <c r="E333" s="28" t="s">
        <v>1</v>
      </c>
      <c r="F333" s="28" t="s">
        <v>2</v>
      </c>
      <c r="G333" s="28" t="s">
        <v>3</v>
      </c>
      <c r="H333" s="28" t="s">
        <v>24</v>
      </c>
      <c r="I333" s="29" t="s">
        <v>6</v>
      </c>
      <c r="K333" s="68" t="s">
        <v>9</v>
      </c>
      <c r="L333" s="69"/>
      <c r="M333" s="69"/>
      <c r="N333" s="69"/>
      <c r="O333" s="48">
        <f>SUM(LARGE(E334:E339,1)+(LARGE(E334:E339,2)+(LARGE(E334:E339,3)+(LARGE(F334:F339,1))+(LARGE(F334:F339,2))+(LARGE(F334:F339,3))+(LARGE(G334:G339,1))+(LARGE(G334:G339,2)+(LARGE(G334:G339,3))))))</f>
        <v>84.29999999999998</v>
      </c>
    </row>
    <row r="334" spans="1:15" ht="19.5" customHeight="1">
      <c r="A334" s="63"/>
      <c r="B334" s="33">
        <v>1</v>
      </c>
      <c r="C334" s="3" t="s">
        <v>71</v>
      </c>
      <c r="D334" s="17">
        <v>39558</v>
      </c>
      <c r="E334" s="2">
        <v>9</v>
      </c>
      <c r="F334" s="2">
        <v>8.85</v>
      </c>
      <c r="G334" s="2">
        <v>9.55</v>
      </c>
      <c r="H334" s="2">
        <f aca="true" t="shared" si="65" ref="H334:H339">SUM(E334:G334)</f>
        <v>27.400000000000002</v>
      </c>
      <c r="I334" s="5">
        <f aca="true" t="shared" si="66" ref="I334:I339">LARGE(E334:G334,1)</f>
        <v>9.55</v>
      </c>
      <c r="K334" s="51">
        <f>G332</f>
        <v>0</v>
      </c>
      <c r="L334" s="52"/>
      <c r="M334" s="52"/>
      <c r="N334" s="52"/>
      <c r="O334" s="49"/>
    </row>
    <row r="335" spans="1:15" ht="18.75" customHeight="1">
      <c r="A335" s="63"/>
      <c r="B335" s="33">
        <v>2</v>
      </c>
      <c r="C335" s="3" t="s">
        <v>72</v>
      </c>
      <c r="D335" s="17">
        <v>39459</v>
      </c>
      <c r="E335" s="2">
        <v>9.35</v>
      </c>
      <c r="F335" s="2">
        <v>9.55</v>
      </c>
      <c r="G335" s="2">
        <v>9.45</v>
      </c>
      <c r="H335" s="2">
        <f t="shared" si="65"/>
        <v>28.349999999999998</v>
      </c>
      <c r="I335" s="5">
        <f t="shared" si="66"/>
        <v>9.55</v>
      </c>
      <c r="K335" s="53" t="s">
        <v>10</v>
      </c>
      <c r="L335" s="52"/>
      <c r="M335" s="52"/>
      <c r="N335" s="52"/>
      <c r="O335" s="49"/>
    </row>
    <row r="336" spans="1:15" ht="20.25" customHeight="1" thickBot="1">
      <c r="A336" s="63"/>
      <c r="B336" s="33">
        <v>3</v>
      </c>
      <c r="C336" s="3" t="s">
        <v>73</v>
      </c>
      <c r="D336" s="17">
        <v>39338</v>
      </c>
      <c r="E336" s="2">
        <v>8.5</v>
      </c>
      <c r="F336" s="2">
        <v>9.05</v>
      </c>
      <c r="G336" s="2">
        <v>9.3</v>
      </c>
      <c r="H336" s="2">
        <f t="shared" si="65"/>
        <v>26.85</v>
      </c>
      <c r="I336" s="5">
        <f t="shared" si="66"/>
        <v>9.3</v>
      </c>
      <c r="K336" s="54" t="str">
        <f>D332</f>
        <v>GYM POINT</v>
      </c>
      <c r="L336" s="55"/>
      <c r="M336" s="55"/>
      <c r="N336" s="55"/>
      <c r="O336" s="50"/>
    </row>
    <row r="337" spans="1:15" ht="16.5" thickBot="1">
      <c r="A337" s="63"/>
      <c r="B337" s="33">
        <v>4</v>
      </c>
      <c r="C337" s="3" t="s">
        <v>74</v>
      </c>
      <c r="D337" s="17">
        <v>39602</v>
      </c>
      <c r="E337" s="2">
        <v>9.25</v>
      </c>
      <c r="F337" s="2">
        <v>9.2</v>
      </c>
      <c r="G337" s="2">
        <v>9.35</v>
      </c>
      <c r="H337" s="2">
        <f t="shared" si="65"/>
        <v>27.799999999999997</v>
      </c>
      <c r="I337" s="5">
        <f t="shared" si="66"/>
        <v>9.35</v>
      </c>
      <c r="K337" s="36"/>
      <c r="L337" s="35"/>
      <c r="M337" s="35"/>
      <c r="N337" s="35"/>
      <c r="O337" s="35"/>
    </row>
    <row r="338" spans="1:15" ht="15.75">
      <c r="A338" s="63"/>
      <c r="B338" s="33">
        <v>5</v>
      </c>
      <c r="C338" s="3" t="s">
        <v>75</v>
      </c>
      <c r="D338" s="17">
        <v>39730</v>
      </c>
      <c r="E338" s="2">
        <v>9.25</v>
      </c>
      <c r="F338" s="2">
        <v>9.35</v>
      </c>
      <c r="G338" s="2">
        <v>9.35</v>
      </c>
      <c r="H338" s="2">
        <f t="shared" si="65"/>
        <v>27.950000000000003</v>
      </c>
      <c r="I338" s="5">
        <f t="shared" si="66"/>
        <v>9.35</v>
      </c>
      <c r="K338" s="56" t="s">
        <v>11</v>
      </c>
      <c r="L338" s="57"/>
      <c r="M338" s="60">
        <f>SUM(H334:H339)</f>
        <v>138.35</v>
      </c>
      <c r="N338" s="35"/>
      <c r="O338" s="35"/>
    </row>
    <row r="339" spans="1:15" ht="16.5" thickBot="1">
      <c r="A339" s="64"/>
      <c r="B339" s="37">
        <v>6</v>
      </c>
      <c r="C339" s="6"/>
      <c r="D339" s="18"/>
      <c r="E339" s="7">
        <v>0</v>
      </c>
      <c r="F339" s="7">
        <v>0</v>
      </c>
      <c r="G339" s="7">
        <v>0</v>
      </c>
      <c r="H339" s="7">
        <f t="shared" si="65"/>
        <v>0</v>
      </c>
      <c r="I339" s="8">
        <f t="shared" si="66"/>
        <v>0</v>
      </c>
      <c r="K339" s="58"/>
      <c r="L339" s="59"/>
      <c r="M339" s="61"/>
      <c r="N339" s="35"/>
      <c r="O339" s="35"/>
    </row>
    <row r="341" ht="16.5" thickBot="1"/>
    <row r="342" spans="1:9" ht="16.5" thickBot="1">
      <c r="A342" s="62">
        <v>35</v>
      </c>
      <c r="B342" s="65" t="s">
        <v>7</v>
      </c>
      <c r="C342" s="65"/>
      <c r="D342" s="41" t="s">
        <v>67</v>
      </c>
      <c r="E342" s="65" t="s">
        <v>8</v>
      </c>
      <c r="F342" s="65"/>
      <c r="G342" s="66"/>
      <c r="H342" s="66"/>
      <c r="I342" s="67"/>
    </row>
    <row r="343" spans="1:15" ht="47.25">
      <c r="A343" s="63"/>
      <c r="B343" s="4" t="s">
        <v>0</v>
      </c>
      <c r="C343" s="4" t="s">
        <v>4</v>
      </c>
      <c r="D343" s="4" t="s">
        <v>5</v>
      </c>
      <c r="E343" s="28" t="s">
        <v>1</v>
      </c>
      <c r="F343" s="28" t="s">
        <v>2</v>
      </c>
      <c r="G343" s="28" t="s">
        <v>3</v>
      </c>
      <c r="H343" s="28" t="s">
        <v>24</v>
      </c>
      <c r="I343" s="29" t="s">
        <v>6</v>
      </c>
      <c r="K343" s="68" t="s">
        <v>9</v>
      </c>
      <c r="L343" s="69"/>
      <c r="M343" s="69"/>
      <c r="N343" s="69"/>
      <c r="O343" s="48">
        <f>SUM(LARGE(E344:E349,1)+(LARGE(E344:E349,2)+(LARGE(E344:E349,3)+(LARGE(F344:F349,1))+(LARGE(F344:F349,2))+(LARGE(F344:F349,3))+(LARGE(G344:G349,1))+(LARGE(G344:G349,2)+(LARGE(G344:G349,3))))))</f>
        <v>81.89999999999999</v>
      </c>
    </row>
    <row r="344" spans="1:15" ht="19.5" customHeight="1">
      <c r="A344" s="63"/>
      <c r="B344" s="33">
        <v>1</v>
      </c>
      <c r="C344" s="3" t="s">
        <v>157</v>
      </c>
      <c r="D344" s="17">
        <v>39480</v>
      </c>
      <c r="E344" s="2">
        <v>8.9</v>
      </c>
      <c r="F344" s="2">
        <v>8.1</v>
      </c>
      <c r="G344" s="2">
        <v>9.15</v>
      </c>
      <c r="H344" s="2">
        <f aca="true" t="shared" si="67" ref="H344:H349">SUM(E344:G344)</f>
        <v>26.15</v>
      </c>
      <c r="I344" s="5">
        <f aca="true" t="shared" si="68" ref="I344:I349">LARGE(E344:G344,1)</f>
        <v>9.15</v>
      </c>
      <c r="K344" s="51">
        <f>G342</f>
        <v>0</v>
      </c>
      <c r="L344" s="52"/>
      <c r="M344" s="52"/>
      <c r="N344" s="52"/>
      <c r="O344" s="49"/>
    </row>
    <row r="345" spans="1:15" ht="18.75" customHeight="1">
      <c r="A345" s="63"/>
      <c r="B345" s="33">
        <v>2</v>
      </c>
      <c r="C345" s="3" t="s">
        <v>158</v>
      </c>
      <c r="D345" s="17">
        <v>39126</v>
      </c>
      <c r="E345" s="2">
        <v>9.1</v>
      </c>
      <c r="F345" s="2">
        <v>9.4</v>
      </c>
      <c r="G345" s="2">
        <v>9.1</v>
      </c>
      <c r="H345" s="2">
        <f t="shared" si="67"/>
        <v>27.6</v>
      </c>
      <c r="I345" s="5">
        <f t="shared" si="68"/>
        <v>9.4</v>
      </c>
      <c r="K345" s="53" t="s">
        <v>10</v>
      </c>
      <c r="L345" s="52"/>
      <c r="M345" s="52"/>
      <c r="N345" s="52"/>
      <c r="O345" s="49"/>
    </row>
    <row r="346" spans="1:15" ht="20.25" customHeight="1" thickBot="1">
      <c r="A346" s="63"/>
      <c r="B346" s="33">
        <v>3</v>
      </c>
      <c r="C346" s="3" t="s">
        <v>159</v>
      </c>
      <c r="D346" s="17">
        <v>39974</v>
      </c>
      <c r="E346" s="2">
        <v>8.95</v>
      </c>
      <c r="F346" s="2">
        <v>9.35</v>
      </c>
      <c r="G346" s="2">
        <v>9</v>
      </c>
      <c r="H346" s="2">
        <f t="shared" si="67"/>
        <v>27.299999999999997</v>
      </c>
      <c r="I346" s="5">
        <f t="shared" si="68"/>
        <v>9.35</v>
      </c>
      <c r="K346" s="54" t="str">
        <f>D342</f>
        <v>OSIMO</v>
      </c>
      <c r="L346" s="55"/>
      <c r="M346" s="55"/>
      <c r="N346" s="55"/>
      <c r="O346" s="50"/>
    </row>
    <row r="347" spans="1:15" ht="16.5" thickBot="1">
      <c r="A347" s="63"/>
      <c r="B347" s="33">
        <v>4</v>
      </c>
      <c r="C347" s="3" t="s">
        <v>160</v>
      </c>
      <c r="D347" s="17">
        <v>39244</v>
      </c>
      <c r="E347" s="2">
        <v>7.85</v>
      </c>
      <c r="F347" s="2">
        <v>8.95</v>
      </c>
      <c r="G347" s="2">
        <v>8.9</v>
      </c>
      <c r="H347" s="2">
        <f t="shared" si="67"/>
        <v>25.699999999999996</v>
      </c>
      <c r="I347" s="5">
        <f t="shared" si="68"/>
        <v>8.95</v>
      </c>
      <c r="K347" s="36"/>
      <c r="L347" s="35"/>
      <c r="M347" s="35"/>
      <c r="N347" s="35"/>
      <c r="O347" s="35"/>
    </row>
    <row r="348" spans="1:15" ht="15.75">
      <c r="A348" s="63"/>
      <c r="B348" s="33">
        <v>5</v>
      </c>
      <c r="C348" s="3" t="s">
        <v>161</v>
      </c>
      <c r="D348" s="17">
        <v>39685</v>
      </c>
      <c r="E348" s="2">
        <v>0</v>
      </c>
      <c r="F348" s="2">
        <v>8.85</v>
      </c>
      <c r="G348" s="2">
        <v>8.85</v>
      </c>
      <c r="H348" s="2">
        <f t="shared" si="67"/>
        <v>17.7</v>
      </c>
      <c r="I348" s="5">
        <f t="shared" si="68"/>
        <v>8.85</v>
      </c>
      <c r="K348" s="56" t="s">
        <v>11</v>
      </c>
      <c r="L348" s="57"/>
      <c r="M348" s="60">
        <f>SUM(H344:H349)</f>
        <v>124.45</v>
      </c>
      <c r="N348" s="35"/>
      <c r="O348" s="35"/>
    </row>
    <row r="349" spans="1:15" ht="16.5" thickBot="1">
      <c r="A349" s="64"/>
      <c r="B349" s="37">
        <v>6</v>
      </c>
      <c r="C349" s="6"/>
      <c r="D349" s="18"/>
      <c r="E349" s="7">
        <v>0</v>
      </c>
      <c r="F349" s="7">
        <v>0</v>
      </c>
      <c r="G349" s="7">
        <v>0</v>
      </c>
      <c r="H349" s="7">
        <f t="shared" si="67"/>
        <v>0</v>
      </c>
      <c r="I349" s="8">
        <f t="shared" si="68"/>
        <v>0</v>
      </c>
      <c r="K349" s="58"/>
      <c r="L349" s="59"/>
      <c r="M349" s="61"/>
      <c r="N349" s="35"/>
      <c r="O349" s="35"/>
    </row>
    <row r="351" ht="16.5" thickBot="1"/>
    <row r="352" spans="1:9" ht="16.5" thickBot="1">
      <c r="A352" s="62">
        <v>36</v>
      </c>
      <c r="B352" s="65" t="s">
        <v>7</v>
      </c>
      <c r="C352" s="65"/>
      <c r="D352" s="41" t="s">
        <v>217</v>
      </c>
      <c r="E352" s="65" t="s">
        <v>8</v>
      </c>
      <c r="F352" s="65"/>
      <c r="G352" s="66" t="s">
        <v>43</v>
      </c>
      <c r="H352" s="66"/>
      <c r="I352" s="67"/>
    </row>
    <row r="353" spans="1:15" ht="47.25">
      <c r="A353" s="63"/>
      <c r="B353" s="4" t="s">
        <v>0</v>
      </c>
      <c r="C353" s="4" t="s">
        <v>4</v>
      </c>
      <c r="D353" s="4" t="s">
        <v>5</v>
      </c>
      <c r="E353" s="28" t="s">
        <v>1</v>
      </c>
      <c r="F353" s="28" t="s">
        <v>2</v>
      </c>
      <c r="G353" s="28" t="s">
        <v>3</v>
      </c>
      <c r="H353" s="28" t="s">
        <v>24</v>
      </c>
      <c r="I353" s="29" t="s">
        <v>6</v>
      </c>
      <c r="K353" s="68" t="s">
        <v>9</v>
      </c>
      <c r="L353" s="69"/>
      <c r="M353" s="69"/>
      <c r="N353" s="69"/>
      <c r="O353" s="48">
        <f>SUM(LARGE(E354:E359,1)+(LARGE(E354:E359,2)+(LARGE(E354:E359,3)+(LARGE(F354:F359,1))+(LARGE(F354:F359,2))+(LARGE(F354:F359,3))+(LARGE(G354:G359,1))+(LARGE(G354:G359,2)+(LARGE(G354:G359,3))))))</f>
        <v>84.65</v>
      </c>
    </row>
    <row r="354" spans="1:15" ht="19.5" customHeight="1">
      <c r="A354" s="63"/>
      <c r="B354" s="33">
        <v>1</v>
      </c>
      <c r="C354" s="3" t="s">
        <v>223</v>
      </c>
      <c r="D354" s="17">
        <v>39759</v>
      </c>
      <c r="E354" s="2">
        <v>9.4</v>
      </c>
      <c r="F354" s="2">
        <v>9.55</v>
      </c>
      <c r="G354" s="2">
        <v>9.2</v>
      </c>
      <c r="H354" s="2">
        <f aca="true" t="shared" si="69" ref="H354:H359">SUM(E354:G354)</f>
        <v>28.150000000000002</v>
      </c>
      <c r="I354" s="5">
        <f aca="true" t="shared" si="70" ref="I354:I359">LARGE(E354:G354,1)</f>
        <v>9.55</v>
      </c>
      <c r="K354" s="51" t="str">
        <f>G352</f>
        <v>B</v>
      </c>
      <c r="L354" s="52"/>
      <c r="M354" s="52"/>
      <c r="N354" s="52"/>
      <c r="O354" s="49"/>
    </row>
    <row r="355" spans="1:15" ht="18.75" customHeight="1">
      <c r="A355" s="63"/>
      <c r="B355" s="33">
        <v>2</v>
      </c>
      <c r="C355" s="3" t="s">
        <v>224</v>
      </c>
      <c r="D355" s="17">
        <v>39728</v>
      </c>
      <c r="E355" s="2">
        <v>9.25</v>
      </c>
      <c r="F355" s="2">
        <v>9.35</v>
      </c>
      <c r="G355" s="2">
        <v>9.25</v>
      </c>
      <c r="H355" s="2">
        <f t="shared" si="69"/>
        <v>27.85</v>
      </c>
      <c r="I355" s="5">
        <f t="shared" si="70"/>
        <v>9.35</v>
      </c>
      <c r="K355" s="53" t="s">
        <v>10</v>
      </c>
      <c r="L355" s="52"/>
      <c r="M355" s="52"/>
      <c r="N355" s="52"/>
      <c r="O355" s="49"/>
    </row>
    <row r="356" spans="1:15" ht="20.25" customHeight="1" thickBot="1">
      <c r="A356" s="63"/>
      <c r="B356" s="33">
        <v>3</v>
      </c>
      <c r="C356" s="3" t="s">
        <v>225</v>
      </c>
      <c r="D356" s="17">
        <v>39205</v>
      </c>
      <c r="E356" s="2">
        <v>9.45</v>
      </c>
      <c r="F356" s="2">
        <v>9.6</v>
      </c>
      <c r="G356" s="2">
        <v>9.05</v>
      </c>
      <c r="H356" s="2">
        <f t="shared" si="69"/>
        <v>28.099999999999998</v>
      </c>
      <c r="I356" s="5">
        <f t="shared" si="70"/>
        <v>9.6</v>
      </c>
      <c r="K356" s="54" t="str">
        <f>D352</f>
        <v>DYNAMICA</v>
      </c>
      <c r="L356" s="55"/>
      <c r="M356" s="55"/>
      <c r="N356" s="55"/>
      <c r="O356" s="50"/>
    </row>
    <row r="357" spans="1:15" ht="16.5" thickBot="1">
      <c r="A357" s="63"/>
      <c r="B357" s="33">
        <v>4</v>
      </c>
      <c r="C357" s="3" t="s">
        <v>226</v>
      </c>
      <c r="D357" s="17">
        <v>39745</v>
      </c>
      <c r="E357" s="2">
        <v>9.2</v>
      </c>
      <c r="F357" s="2">
        <v>9.5</v>
      </c>
      <c r="G357" s="2">
        <v>9.1</v>
      </c>
      <c r="H357" s="2">
        <f t="shared" si="69"/>
        <v>27.799999999999997</v>
      </c>
      <c r="I357" s="5">
        <f t="shared" si="70"/>
        <v>9.5</v>
      </c>
      <c r="K357" s="36"/>
      <c r="L357" s="35"/>
      <c r="M357" s="35"/>
      <c r="N357" s="35"/>
      <c r="O357" s="35"/>
    </row>
    <row r="358" spans="1:15" ht="15.75">
      <c r="A358" s="63"/>
      <c r="B358" s="33">
        <v>5</v>
      </c>
      <c r="C358" s="3" t="s">
        <v>227</v>
      </c>
      <c r="D358" s="17">
        <v>39627</v>
      </c>
      <c r="E358" s="2">
        <v>9.35</v>
      </c>
      <c r="F358" s="2">
        <v>9.4</v>
      </c>
      <c r="G358" s="2">
        <v>9.35</v>
      </c>
      <c r="H358" s="2">
        <f t="shared" si="69"/>
        <v>28.1</v>
      </c>
      <c r="I358" s="5">
        <f t="shared" si="70"/>
        <v>9.4</v>
      </c>
      <c r="K358" s="56" t="s">
        <v>11</v>
      </c>
      <c r="L358" s="57"/>
      <c r="M358" s="60">
        <f>SUM(H354:H359)</f>
        <v>140</v>
      </c>
      <c r="N358" s="35"/>
      <c r="O358" s="35"/>
    </row>
    <row r="359" spans="1:15" ht="16.5" thickBot="1">
      <c r="A359" s="64"/>
      <c r="B359" s="37">
        <v>6</v>
      </c>
      <c r="C359" s="6"/>
      <c r="D359" s="18"/>
      <c r="E359" s="7">
        <v>0</v>
      </c>
      <c r="F359" s="7">
        <v>0</v>
      </c>
      <c r="G359" s="7">
        <v>0</v>
      </c>
      <c r="H359" s="7">
        <f t="shared" si="69"/>
        <v>0</v>
      </c>
      <c r="I359" s="8">
        <f t="shared" si="70"/>
        <v>0</v>
      </c>
      <c r="K359" s="58"/>
      <c r="L359" s="59"/>
      <c r="M359" s="61"/>
      <c r="N359" s="35"/>
      <c r="O359" s="35"/>
    </row>
    <row r="361" ht="16.5" thickBot="1"/>
    <row r="362" spans="1:9" ht="16.5" thickBot="1">
      <c r="A362" s="62">
        <v>37</v>
      </c>
      <c r="B362" s="65" t="s">
        <v>7</v>
      </c>
      <c r="C362" s="65"/>
      <c r="D362" s="41" t="s">
        <v>228</v>
      </c>
      <c r="E362" s="65" t="s">
        <v>8</v>
      </c>
      <c r="F362" s="65"/>
      <c r="G362" s="66"/>
      <c r="H362" s="66"/>
      <c r="I362" s="67"/>
    </row>
    <row r="363" spans="1:15" ht="47.25">
      <c r="A363" s="63"/>
      <c r="B363" s="4" t="s">
        <v>0</v>
      </c>
      <c r="C363" s="4" t="s">
        <v>4</v>
      </c>
      <c r="D363" s="4" t="s">
        <v>5</v>
      </c>
      <c r="E363" s="28" t="s">
        <v>1</v>
      </c>
      <c r="F363" s="28" t="s">
        <v>2</v>
      </c>
      <c r="G363" s="28" t="s">
        <v>3</v>
      </c>
      <c r="H363" s="28" t="s">
        <v>24</v>
      </c>
      <c r="I363" s="29" t="s">
        <v>6</v>
      </c>
      <c r="K363" s="68" t="s">
        <v>9</v>
      </c>
      <c r="L363" s="69"/>
      <c r="M363" s="69"/>
      <c r="N363" s="69"/>
      <c r="O363" s="48">
        <f>SUM(LARGE(E364:E369,1)+(LARGE(E364:E369,2)+(LARGE(E364:E369,3)+(LARGE(F364:F369,1))+(LARGE(F364:F369,2))+(LARGE(F364:F369,3))+(LARGE(G364:G369,1))+(LARGE(G364:G369,2)+(LARGE(G364:G369,3))))))</f>
        <v>79.39999999999999</v>
      </c>
    </row>
    <row r="364" spans="1:15" ht="19.5" customHeight="1">
      <c r="A364" s="63"/>
      <c r="B364" s="33">
        <v>1</v>
      </c>
      <c r="C364" s="3" t="s">
        <v>229</v>
      </c>
      <c r="D364" s="17">
        <v>40006</v>
      </c>
      <c r="E364" s="2">
        <v>0</v>
      </c>
      <c r="F364" s="2">
        <v>0</v>
      </c>
      <c r="G364" s="2">
        <v>0</v>
      </c>
      <c r="H364" s="2">
        <f aca="true" t="shared" si="71" ref="H364:H369">SUM(E364:G364)</f>
        <v>0</v>
      </c>
      <c r="I364" s="5">
        <f aca="true" t="shared" si="72" ref="I364:I369">LARGE(E364:G364,1)</f>
        <v>0</v>
      </c>
      <c r="K364" s="51">
        <f>G362</f>
        <v>0</v>
      </c>
      <c r="L364" s="52"/>
      <c r="M364" s="52"/>
      <c r="N364" s="52"/>
      <c r="O364" s="49"/>
    </row>
    <row r="365" spans="1:15" ht="18.75" customHeight="1">
      <c r="A365" s="63"/>
      <c r="B365" s="33">
        <v>2</v>
      </c>
      <c r="C365" s="3" t="s">
        <v>230</v>
      </c>
      <c r="D365" s="17">
        <v>39679</v>
      </c>
      <c r="E365" s="2">
        <v>8.1</v>
      </c>
      <c r="F365" s="2">
        <v>8.85</v>
      </c>
      <c r="G365" s="2">
        <v>9.2</v>
      </c>
      <c r="H365" s="2">
        <f t="shared" si="71"/>
        <v>26.15</v>
      </c>
      <c r="I365" s="5">
        <f t="shared" si="72"/>
        <v>9.2</v>
      </c>
      <c r="K365" s="53" t="s">
        <v>10</v>
      </c>
      <c r="L365" s="52"/>
      <c r="M365" s="52"/>
      <c r="N365" s="52"/>
      <c r="O365" s="49"/>
    </row>
    <row r="366" spans="1:15" ht="20.25" customHeight="1" thickBot="1">
      <c r="A366" s="63"/>
      <c r="B366" s="33">
        <v>3</v>
      </c>
      <c r="C366" s="3" t="s">
        <v>231</v>
      </c>
      <c r="D366" s="17">
        <v>39570</v>
      </c>
      <c r="E366" s="2">
        <v>8.75</v>
      </c>
      <c r="F366" s="2">
        <v>8.6</v>
      </c>
      <c r="G366" s="2">
        <v>8.8</v>
      </c>
      <c r="H366" s="2">
        <f t="shared" si="71"/>
        <v>26.150000000000002</v>
      </c>
      <c r="I366" s="5">
        <f t="shared" si="72"/>
        <v>8.8</v>
      </c>
      <c r="K366" s="54" t="str">
        <f>D362</f>
        <v>GYMNICA</v>
      </c>
      <c r="L366" s="55"/>
      <c r="M366" s="55"/>
      <c r="N366" s="55"/>
      <c r="O366" s="50"/>
    </row>
    <row r="367" spans="1:15" ht="16.5" thickBot="1">
      <c r="A367" s="63"/>
      <c r="B367" s="33">
        <v>4</v>
      </c>
      <c r="C367" s="3" t="s">
        <v>232</v>
      </c>
      <c r="D367" s="17">
        <v>39891</v>
      </c>
      <c r="E367" s="2">
        <v>8.95</v>
      </c>
      <c r="F367" s="2">
        <v>9.1</v>
      </c>
      <c r="G367" s="2">
        <v>9.05</v>
      </c>
      <c r="H367" s="2">
        <f t="shared" si="71"/>
        <v>27.099999999999998</v>
      </c>
      <c r="I367" s="5">
        <f t="shared" si="72"/>
        <v>9.1</v>
      </c>
      <c r="K367" s="36"/>
      <c r="L367" s="35"/>
      <c r="M367" s="35"/>
      <c r="N367" s="35"/>
      <c r="O367" s="35"/>
    </row>
    <row r="368" spans="1:15" ht="15.75">
      <c r="A368" s="63"/>
      <c r="B368" s="33">
        <v>5</v>
      </c>
      <c r="C368" s="3"/>
      <c r="D368" s="17"/>
      <c r="E368" s="2">
        <v>0</v>
      </c>
      <c r="F368" s="2">
        <v>0</v>
      </c>
      <c r="G368" s="2">
        <v>0</v>
      </c>
      <c r="H368" s="2">
        <f t="shared" si="71"/>
        <v>0</v>
      </c>
      <c r="I368" s="5">
        <f t="shared" si="72"/>
        <v>0</v>
      </c>
      <c r="K368" s="56" t="s">
        <v>11</v>
      </c>
      <c r="L368" s="57"/>
      <c r="M368" s="60">
        <f>SUM(H364:H369)</f>
        <v>79.39999999999999</v>
      </c>
      <c r="N368" s="35"/>
      <c r="O368" s="35"/>
    </row>
    <row r="369" spans="1:15" ht="16.5" thickBot="1">
      <c r="A369" s="64"/>
      <c r="B369" s="37">
        <v>6</v>
      </c>
      <c r="C369" s="6"/>
      <c r="D369" s="18"/>
      <c r="E369" s="7">
        <v>0</v>
      </c>
      <c r="F369" s="7">
        <v>0</v>
      </c>
      <c r="G369" s="7">
        <v>0</v>
      </c>
      <c r="H369" s="7">
        <f t="shared" si="71"/>
        <v>0</v>
      </c>
      <c r="I369" s="8">
        <f t="shared" si="72"/>
        <v>0</v>
      </c>
      <c r="K369" s="58"/>
      <c r="L369" s="59"/>
      <c r="M369" s="61"/>
      <c r="N369" s="35"/>
      <c r="O369" s="35"/>
    </row>
    <row r="371" ht="16.5" thickBot="1"/>
    <row r="372" spans="1:9" ht="16.5" thickBot="1">
      <c r="A372" s="62">
        <v>38</v>
      </c>
      <c r="B372" s="65" t="s">
        <v>7</v>
      </c>
      <c r="C372" s="65"/>
      <c r="D372" s="41" t="s">
        <v>233</v>
      </c>
      <c r="E372" s="65" t="s">
        <v>8</v>
      </c>
      <c r="F372" s="65"/>
      <c r="G372" s="66"/>
      <c r="H372" s="66"/>
      <c r="I372" s="67"/>
    </row>
    <row r="373" spans="1:15" ht="47.25">
      <c r="A373" s="63"/>
      <c r="B373" s="4" t="s">
        <v>0</v>
      </c>
      <c r="C373" s="4" t="s">
        <v>4</v>
      </c>
      <c r="D373" s="4" t="s">
        <v>5</v>
      </c>
      <c r="E373" s="28" t="s">
        <v>1</v>
      </c>
      <c r="F373" s="28" t="s">
        <v>2</v>
      </c>
      <c r="G373" s="28" t="s">
        <v>3</v>
      </c>
      <c r="H373" s="28" t="s">
        <v>24</v>
      </c>
      <c r="I373" s="29" t="s">
        <v>6</v>
      </c>
      <c r="K373" s="68" t="s">
        <v>9</v>
      </c>
      <c r="L373" s="69"/>
      <c r="M373" s="69"/>
      <c r="N373" s="69"/>
      <c r="O373" s="48">
        <f>SUM(LARGE(E374:E379,1)+(LARGE(E374:E379,2)+(LARGE(E374:E379,3)+(LARGE(F374:F379,1))+(LARGE(F374:F379,2))+(LARGE(F374:F379,3))+(LARGE(G374:G379,1))+(LARGE(G374:G379,2)+(LARGE(G374:G379,3))))))</f>
        <v>84.75</v>
      </c>
    </row>
    <row r="374" spans="1:15" ht="19.5" customHeight="1">
      <c r="A374" s="63"/>
      <c r="B374" s="33">
        <v>1</v>
      </c>
      <c r="C374" s="3" t="s">
        <v>234</v>
      </c>
      <c r="D374" s="17">
        <v>39542</v>
      </c>
      <c r="E374" s="2">
        <v>9.25</v>
      </c>
      <c r="F374" s="2">
        <v>9.4</v>
      </c>
      <c r="G374" s="2">
        <v>9.35</v>
      </c>
      <c r="H374" s="2">
        <f aca="true" t="shared" si="73" ref="H374:H379">SUM(E374:G374)</f>
        <v>28</v>
      </c>
      <c r="I374" s="5">
        <f aca="true" t="shared" si="74" ref="I374:I379">LARGE(E374:G374,1)</f>
        <v>9.4</v>
      </c>
      <c r="K374" s="51">
        <f>G372</f>
        <v>0</v>
      </c>
      <c r="L374" s="52"/>
      <c r="M374" s="52"/>
      <c r="N374" s="52"/>
      <c r="O374" s="49"/>
    </row>
    <row r="375" spans="1:15" ht="18.75" customHeight="1">
      <c r="A375" s="63"/>
      <c r="B375" s="33">
        <v>2</v>
      </c>
      <c r="C375" s="38" t="s">
        <v>235</v>
      </c>
      <c r="D375" s="17">
        <v>39674</v>
      </c>
      <c r="E375" s="2">
        <v>9.6</v>
      </c>
      <c r="F375" s="2">
        <v>9.5</v>
      </c>
      <c r="G375" s="2">
        <v>9.45</v>
      </c>
      <c r="H375" s="2">
        <f t="shared" si="73"/>
        <v>28.55</v>
      </c>
      <c r="I375" s="5">
        <f t="shared" si="74"/>
        <v>9.6</v>
      </c>
      <c r="K375" s="53" t="s">
        <v>10</v>
      </c>
      <c r="L375" s="52"/>
      <c r="M375" s="52"/>
      <c r="N375" s="52"/>
      <c r="O375" s="49"/>
    </row>
    <row r="376" spans="1:15" ht="20.25" customHeight="1" thickBot="1">
      <c r="A376" s="63"/>
      <c r="B376" s="33">
        <v>3</v>
      </c>
      <c r="C376" s="3" t="s">
        <v>236</v>
      </c>
      <c r="D376" s="17">
        <v>39526</v>
      </c>
      <c r="E376" s="2">
        <v>9.25</v>
      </c>
      <c r="F376" s="2">
        <v>9.45</v>
      </c>
      <c r="G376" s="2">
        <v>9.15</v>
      </c>
      <c r="H376" s="2">
        <f t="shared" si="73"/>
        <v>27.85</v>
      </c>
      <c r="I376" s="5">
        <f t="shared" si="74"/>
        <v>9.45</v>
      </c>
      <c r="K376" s="54" t="str">
        <f>D372</f>
        <v>ANTARES</v>
      </c>
      <c r="L376" s="55"/>
      <c r="M376" s="55"/>
      <c r="N376" s="55"/>
      <c r="O376" s="50"/>
    </row>
    <row r="377" spans="1:15" ht="16.5" thickBot="1">
      <c r="A377" s="63"/>
      <c r="B377" s="33">
        <v>4</v>
      </c>
      <c r="C377" s="3" t="s">
        <v>237</v>
      </c>
      <c r="D377" s="17">
        <v>39287</v>
      </c>
      <c r="E377" s="2">
        <v>9.15</v>
      </c>
      <c r="F377" s="2">
        <v>9</v>
      </c>
      <c r="G377" s="2">
        <v>9.5</v>
      </c>
      <c r="H377" s="2">
        <f t="shared" si="73"/>
        <v>27.65</v>
      </c>
      <c r="I377" s="5">
        <f t="shared" si="74"/>
        <v>9.5</v>
      </c>
      <c r="K377" s="36"/>
      <c r="L377" s="35"/>
      <c r="M377" s="35"/>
      <c r="N377" s="35"/>
      <c r="O377" s="35"/>
    </row>
    <row r="378" spans="1:15" ht="15.75">
      <c r="A378" s="63"/>
      <c r="B378" s="33">
        <v>5</v>
      </c>
      <c r="C378" s="3" t="s">
        <v>238</v>
      </c>
      <c r="D378" s="17">
        <v>39544</v>
      </c>
      <c r="E378" s="2">
        <v>9.15</v>
      </c>
      <c r="F378" s="2">
        <v>9.2</v>
      </c>
      <c r="G378" s="2">
        <v>8.85</v>
      </c>
      <c r="H378" s="2">
        <f t="shared" si="73"/>
        <v>27.200000000000003</v>
      </c>
      <c r="I378" s="5">
        <f t="shared" si="74"/>
        <v>9.2</v>
      </c>
      <c r="K378" s="56" t="s">
        <v>11</v>
      </c>
      <c r="L378" s="57"/>
      <c r="M378" s="60">
        <f>SUM(H374:H379)</f>
        <v>139.25</v>
      </c>
      <c r="N378" s="35"/>
      <c r="O378" s="35"/>
    </row>
    <row r="379" spans="1:15" ht="16.5" thickBot="1">
      <c r="A379" s="64"/>
      <c r="B379" s="37">
        <v>6</v>
      </c>
      <c r="C379" s="6"/>
      <c r="D379" s="18"/>
      <c r="E379" s="7">
        <v>0</v>
      </c>
      <c r="F379" s="7">
        <v>0</v>
      </c>
      <c r="G379" s="7">
        <v>0</v>
      </c>
      <c r="H379" s="7">
        <f t="shared" si="73"/>
        <v>0</v>
      </c>
      <c r="I379" s="8">
        <f t="shared" si="74"/>
        <v>0</v>
      </c>
      <c r="K379" s="58"/>
      <c r="L379" s="59"/>
      <c r="M379" s="61"/>
      <c r="N379" s="35"/>
      <c r="O379" s="35"/>
    </row>
    <row r="381" ht="16.5" thickBot="1"/>
    <row r="382" spans="1:9" ht="16.5" thickBot="1">
      <c r="A382" s="62">
        <v>39</v>
      </c>
      <c r="B382" s="65" t="s">
        <v>7</v>
      </c>
      <c r="C382" s="65"/>
      <c r="D382" s="41" t="s">
        <v>239</v>
      </c>
      <c r="E382" s="65" t="s">
        <v>8</v>
      </c>
      <c r="F382" s="65"/>
      <c r="G382" s="66"/>
      <c r="H382" s="66"/>
      <c r="I382" s="67"/>
    </row>
    <row r="383" spans="1:15" ht="47.25">
      <c r="A383" s="63"/>
      <c r="B383" s="4" t="s">
        <v>0</v>
      </c>
      <c r="C383" s="4" t="s">
        <v>4</v>
      </c>
      <c r="D383" s="4" t="s">
        <v>5</v>
      </c>
      <c r="E383" s="28" t="s">
        <v>1</v>
      </c>
      <c r="F383" s="28" t="s">
        <v>2</v>
      </c>
      <c r="G383" s="28" t="s">
        <v>3</v>
      </c>
      <c r="H383" s="28" t="s">
        <v>24</v>
      </c>
      <c r="I383" s="29" t="s">
        <v>6</v>
      </c>
      <c r="K383" s="68" t="s">
        <v>9</v>
      </c>
      <c r="L383" s="69"/>
      <c r="M383" s="69"/>
      <c r="N383" s="69"/>
      <c r="O383" s="48">
        <f>SUM(LARGE(E384:E389,1)+(LARGE(E384:E389,2)+(LARGE(E384:E389,3)+(LARGE(F384:F389,1))+(LARGE(F384:F389,2))+(LARGE(F384:F389,3))+(LARGE(G384:G389,1))+(LARGE(G384:G389,2)+(LARGE(G384:G389,3))))))</f>
        <v>82.24999999999999</v>
      </c>
    </row>
    <row r="384" spans="1:15" ht="19.5" customHeight="1">
      <c r="A384" s="63"/>
      <c r="B384" s="33">
        <v>1</v>
      </c>
      <c r="C384" s="3" t="s">
        <v>240</v>
      </c>
      <c r="D384" s="17">
        <v>39601</v>
      </c>
      <c r="E384" s="2">
        <v>8.75</v>
      </c>
      <c r="F384" s="2">
        <v>9.3</v>
      </c>
      <c r="G384" s="2">
        <v>9.3</v>
      </c>
      <c r="H384" s="2">
        <f aca="true" t="shared" si="75" ref="H384:H389">SUM(E384:G384)</f>
        <v>27.35</v>
      </c>
      <c r="I384" s="5">
        <f aca="true" t="shared" si="76" ref="I384:I389">LARGE(E384:G384,1)</f>
        <v>9.3</v>
      </c>
      <c r="K384" s="51">
        <f>G382</f>
        <v>0</v>
      </c>
      <c r="L384" s="52"/>
      <c r="M384" s="52"/>
      <c r="N384" s="52"/>
      <c r="O384" s="49"/>
    </row>
    <row r="385" spans="1:15" ht="18.75" customHeight="1">
      <c r="A385" s="63"/>
      <c r="B385" s="33">
        <v>2</v>
      </c>
      <c r="C385" s="3" t="s">
        <v>241</v>
      </c>
      <c r="D385" s="17">
        <v>39710</v>
      </c>
      <c r="E385" s="2">
        <v>8.25</v>
      </c>
      <c r="F385" s="2">
        <v>9.05</v>
      </c>
      <c r="G385" s="2">
        <v>9.3</v>
      </c>
      <c r="H385" s="2">
        <f t="shared" si="75"/>
        <v>26.6</v>
      </c>
      <c r="I385" s="5">
        <f t="shared" si="76"/>
        <v>9.3</v>
      </c>
      <c r="K385" s="53" t="s">
        <v>10</v>
      </c>
      <c r="L385" s="52"/>
      <c r="M385" s="52"/>
      <c r="N385" s="52"/>
      <c r="O385" s="49"/>
    </row>
    <row r="386" spans="1:15" ht="20.25" customHeight="1" thickBot="1">
      <c r="A386" s="63"/>
      <c r="B386" s="33">
        <v>3</v>
      </c>
      <c r="C386" s="3" t="s">
        <v>242</v>
      </c>
      <c r="D386" s="17">
        <v>39795</v>
      </c>
      <c r="E386" s="2">
        <v>9.1</v>
      </c>
      <c r="F386" s="2">
        <v>9.25</v>
      </c>
      <c r="G386" s="2">
        <v>9.1</v>
      </c>
      <c r="H386" s="2">
        <f t="shared" si="75"/>
        <v>27.450000000000003</v>
      </c>
      <c r="I386" s="5">
        <f t="shared" si="76"/>
        <v>9.25</v>
      </c>
      <c r="K386" s="54" t="str">
        <f>D382</f>
        <v>VIVA BORGARO</v>
      </c>
      <c r="L386" s="55"/>
      <c r="M386" s="55"/>
      <c r="N386" s="55"/>
      <c r="O386" s="50"/>
    </row>
    <row r="387" spans="1:15" ht="16.5" thickBot="1">
      <c r="A387" s="63"/>
      <c r="B387" s="33">
        <v>4</v>
      </c>
      <c r="C387" s="3" t="s">
        <v>243</v>
      </c>
      <c r="D387" s="17">
        <v>39800</v>
      </c>
      <c r="E387" s="2">
        <v>8.55</v>
      </c>
      <c r="F387" s="2">
        <v>8.9</v>
      </c>
      <c r="G387" s="2">
        <v>9.15</v>
      </c>
      <c r="H387" s="2">
        <f t="shared" si="75"/>
        <v>26.6</v>
      </c>
      <c r="I387" s="5">
        <f t="shared" si="76"/>
        <v>9.15</v>
      </c>
      <c r="K387" s="36"/>
      <c r="L387" s="35"/>
      <c r="M387" s="35"/>
      <c r="N387" s="35"/>
      <c r="O387" s="35"/>
    </row>
    <row r="388" spans="1:15" ht="15.75">
      <c r="A388" s="63"/>
      <c r="B388" s="33">
        <v>5</v>
      </c>
      <c r="C388" s="3" t="s">
        <v>244</v>
      </c>
      <c r="D388" s="17">
        <v>39791</v>
      </c>
      <c r="E388" s="2">
        <v>8.8</v>
      </c>
      <c r="F388" s="2">
        <v>9.2</v>
      </c>
      <c r="G388" s="2">
        <v>9.25</v>
      </c>
      <c r="H388" s="2">
        <f t="shared" si="75"/>
        <v>27.25</v>
      </c>
      <c r="I388" s="5">
        <f t="shared" si="76"/>
        <v>9.25</v>
      </c>
      <c r="K388" s="56" t="s">
        <v>11</v>
      </c>
      <c r="L388" s="57"/>
      <c r="M388" s="60">
        <f>SUM(H384:H389)</f>
        <v>135.25</v>
      </c>
      <c r="N388" s="35"/>
      <c r="O388" s="35"/>
    </row>
    <row r="389" spans="1:15" ht="16.5" thickBot="1">
      <c r="A389" s="64"/>
      <c r="B389" s="37">
        <v>6</v>
      </c>
      <c r="C389" s="6"/>
      <c r="D389" s="18"/>
      <c r="E389" s="7">
        <v>0</v>
      </c>
      <c r="F389" s="7">
        <v>0</v>
      </c>
      <c r="G389" s="7">
        <v>0</v>
      </c>
      <c r="H389" s="7">
        <f t="shared" si="75"/>
        <v>0</v>
      </c>
      <c r="I389" s="8">
        <f t="shared" si="76"/>
        <v>0</v>
      </c>
      <c r="K389" s="58"/>
      <c r="L389" s="59"/>
      <c r="M389" s="61"/>
      <c r="N389" s="35"/>
      <c r="O389" s="35"/>
    </row>
    <row r="391" ht="16.5" thickBot="1"/>
    <row r="392" spans="1:9" ht="16.5" thickBot="1">
      <c r="A392" s="62">
        <v>40</v>
      </c>
      <c r="B392" s="65" t="s">
        <v>7</v>
      </c>
      <c r="C392" s="65"/>
      <c r="D392" s="41" t="s">
        <v>259</v>
      </c>
      <c r="E392" s="65" t="s">
        <v>8</v>
      </c>
      <c r="F392" s="65"/>
      <c r="G392" s="66" t="s">
        <v>35</v>
      </c>
      <c r="H392" s="66"/>
      <c r="I392" s="67"/>
    </row>
    <row r="393" spans="1:15" ht="47.25">
      <c r="A393" s="63"/>
      <c r="B393" s="4" t="s">
        <v>0</v>
      </c>
      <c r="C393" s="4" t="s">
        <v>4</v>
      </c>
      <c r="D393" s="4" t="s">
        <v>5</v>
      </c>
      <c r="E393" s="28" t="s">
        <v>1</v>
      </c>
      <c r="F393" s="28" t="s">
        <v>2</v>
      </c>
      <c r="G393" s="28" t="s">
        <v>3</v>
      </c>
      <c r="H393" s="28" t="s">
        <v>24</v>
      </c>
      <c r="I393" s="29" t="s">
        <v>6</v>
      </c>
      <c r="K393" s="68" t="s">
        <v>9</v>
      </c>
      <c r="L393" s="69"/>
      <c r="M393" s="69"/>
      <c r="N393" s="69"/>
      <c r="O393" s="48">
        <f>SUM(LARGE(E394:E399,1)+(LARGE(E394:E399,2)+(LARGE(E394:E399,3)+(LARGE(F394:F399,1))+(LARGE(F394:F399,2))+(LARGE(F394:F399,3))+(LARGE(G394:G399,1))+(LARGE(G394:G399,2)+(LARGE(G394:G399,3))))))</f>
        <v>84.99999999999999</v>
      </c>
    </row>
    <row r="394" spans="1:15" ht="19.5" customHeight="1">
      <c r="A394" s="63"/>
      <c r="B394" s="33">
        <v>1</v>
      </c>
      <c r="C394" s="3" t="s">
        <v>245</v>
      </c>
      <c r="D394" s="17">
        <v>39141</v>
      </c>
      <c r="E394" s="2">
        <v>9.35</v>
      </c>
      <c r="F394" s="2">
        <v>9.6</v>
      </c>
      <c r="G394" s="2">
        <v>9.25</v>
      </c>
      <c r="H394" s="2">
        <f aca="true" t="shared" si="77" ref="H394:H399">SUM(E394:G394)</f>
        <v>28.2</v>
      </c>
      <c r="I394" s="5">
        <f aca="true" t="shared" si="78" ref="I394:I399">LARGE(E394:G394,1)</f>
        <v>9.6</v>
      </c>
      <c r="K394" s="51" t="str">
        <f>G392</f>
        <v>A</v>
      </c>
      <c r="L394" s="52"/>
      <c r="M394" s="52"/>
      <c r="N394" s="52"/>
      <c r="O394" s="49"/>
    </row>
    <row r="395" spans="1:15" ht="18.75" customHeight="1">
      <c r="A395" s="63"/>
      <c r="B395" s="33">
        <v>2</v>
      </c>
      <c r="C395" s="3" t="s">
        <v>246</v>
      </c>
      <c r="D395" s="17">
        <v>39282</v>
      </c>
      <c r="E395" s="2">
        <v>9.25</v>
      </c>
      <c r="F395" s="2">
        <v>9.4</v>
      </c>
      <c r="G395" s="2">
        <v>9.45</v>
      </c>
      <c r="H395" s="2">
        <f t="shared" si="77"/>
        <v>28.099999999999998</v>
      </c>
      <c r="I395" s="5">
        <f t="shared" si="78"/>
        <v>9.45</v>
      </c>
      <c r="K395" s="53" t="s">
        <v>10</v>
      </c>
      <c r="L395" s="52"/>
      <c r="M395" s="52"/>
      <c r="N395" s="52"/>
      <c r="O395" s="49"/>
    </row>
    <row r="396" spans="1:15" ht="20.25" customHeight="1" thickBot="1">
      <c r="A396" s="63"/>
      <c r="B396" s="33">
        <v>3</v>
      </c>
      <c r="C396" s="3" t="s">
        <v>247</v>
      </c>
      <c r="D396" s="17">
        <v>39432</v>
      </c>
      <c r="E396" s="2">
        <v>9.35</v>
      </c>
      <c r="F396" s="2">
        <v>9.45</v>
      </c>
      <c r="G396" s="2">
        <v>9.4</v>
      </c>
      <c r="H396" s="2">
        <f t="shared" si="77"/>
        <v>28.199999999999996</v>
      </c>
      <c r="I396" s="5">
        <f t="shared" si="78"/>
        <v>9.45</v>
      </c>
      <c r="K396" s="54" t="str">
        <f>D392</f>
        <v>CASATI   ARCORE</v>
      </c>
      <c r="L396" s="55"/>
      <c r="M396" s="55"/>
      <c r="N396" s="55"/>
      <c r="O396" s="50"/>
    </row>
    <row r="397" spans="1:15" ht="16.5" thickBot="1">
      <c r="A397" s="63"/>
      <c r="B397" s="33">
        <v>4</v>
      </c>
      <c r="C397" s="3" t="s">
        <v>248</v>
      </c>
      <c r="D397" s="17">
        <v>39314</v>
      </c>
      <c r="E397" s="2">
        <v>9.3</v>
      </c>
      <c r="F397" s="2">
        <v>9.7</v>
      </c>
      <c r="G397" s="2">
        <v>9.4</v>
      </c>
      <c r="H397" s="2">
        <f t="shared" si="77"/>
        <v>28.4</v>
      </c>
      <c r="I397" s="5">
        <f t="shared" si="78"/>
        <v>9.7</v>
      </c>
      <c r="K397" s="36"/>
      <c r="L397" s="35"/>
      <c r="M397" s="35"/>
      <c r="N397" s="35"/>
      <c r="O397" s="35"/>
    </row>
    <row r="398" spans="1:15" ht="15.75">
      <c r="A398" s="63"/>
      <c r="B398" s="33">
        <v>5</v>
      </c>
      <c r="C398" s="3" t="s">
        <v>249</v>
      </c>
      <c r="D398" s="17">
        <v>39744</v>
      </c>
      <c r="E398" s="2">
        <v>9.15</v>
      </c>
      <c r="F398" s="2">
        <v>9.4</v>
      </c>
      <c r="G398" s="2">
        <v>9.4</v>
      </c>
      <c r="H398" s="2">
        <f t="shared" si="77"/>
        <v>27.950000000000003</v>
      </c>
      <c r="I398" s="5">
        <f t="shared" si="78"/>
        <v>9.4</v>
      </c>
      <c r="K398" s="56" t="s">
        <v>11</v>
      </c>
      <c r="L398" s="57"/>
      <c r="M398" s="60">
        <f>SUM(H394:H399)</f>
        <v>140.85000000000002</v>
      </c>
      <c r="N398" s="35"/>
      <c r="O398" s="35"/>
    </row>
    <row r="399" spans="1:15" ht="16.5" thickBot="1">
      <c r="A399" s="64"/>
      <c r="B399" s="37">
        <v>6</v>
      </c>
      <c r="C399" s="6"/>
      <c r="D399" s="18"/>
      <c r="E399" s="7">
        <v>0</v>
      </c>
      <c r="F399" s="7">
        <v>0</v>
      </c>
      <c r="G399" s="7">
        <v>0</v>
      </c>
      <c r="H399" s="7">
        <f t="shared" si="77"/>
        <v>0</v>
      </c>
      <c r="I399" s="8">
        <f t="shared" si="78"/>
        <v>0</v>
      </c>
      <c r="K399" s="58"/>
      <c r="L399" s="59"/>
      <c r="M399" s="61"/>
      <c r="N399" s="35"/>
      <c r="O399" s="35"/>
    </row>
    <row r="400" spans="2:15" ht="15.75">
      <c r="B400" s="43"/>
      <c r="C400" s="36"/>
      <c r="D400" s="44"/>
      <c r="E400" s="45"/>
      <c r="F400" s="45"/>
      <c r="G400" s="45"/>
      <c r="H400" s="45"/>
      <c r="I400" s="45"/>
      <c r="K400" s="46"/>
      <c r="L400" s="46"/>
      <c r="M400" s="47"/>
      <c r="N400" s="35"/>
      <c r="O400" s="35"/>
    </row>
    <row r="401" ht="16.5" thickBot="1"/>
    <row r="402" spans="1:9" ht="16.5" thickBot="1">
      <c r="A402" s="62">
        <v>41</v>
      </c>
      <c r="B402" s="65" t="s">
        <v>7</v>
      </c>
      <c r="C402" s="65"/>
      <c r="D402" s="41" t="s">
        <v>260</v>
      </c>
      <c r="E402" s="65" t="s">
        <v>8</v>
      </c>
      <c r="F402" s="65"/>
      <c r="G402" s="66" t="s">
        <v>43</v>
      </c>
      <c r="H402" s="66"/>
      <c r="I402" s="67"/>
    </row>
    <row r="403" spans="1:15" ht="47.25">
      <c r="A403" s="63"/>
      <c r="B403" s="4" t="s">
        <v>0</v>
      </c>
      <c r="C403" s="4" t="s">
        <v>4</v>
      </c>
      <c r="D403" s="4" t="s">
        <v>5</v>
      </c>
      <c r="E403" s="28" t="s">
        <v>1</v>
      </c>
      <c r="F403" s="28" t="s">
        <v>2</v>
      </c>
      <c r="G403" s="28" t="s">
        <v>3</v>
      </c>
      <c r="H403" s="28" t="s">
        <v>24</v>
      </c>
      <c r="I403" s="29" t="s">
        <v>6</v>
      </c>
      <c r="K403" s="68" t="s">
        <v>9</v>
      </c>
      <c r="L403" s="69"/>
      <c r="M403" s="69"/>
      <c r="N403" s="69"/>
      <c r="O403" s="48">
        <f>SUM(LARGE(E404:E409,1)+(LARGE(E404:E409,2)+(LARGE(E404:E409,3)+(LARGE(F404:F409,1))+(LARGE(F404:F409,2))+(LARGE(F404:F409,3))+(LARGE(G404:G409,1))+(LARGE(G404:G409,2)+(LARGE(G404:G409,3))))))</f>
        <v>85.3</v>
      </c>
    </row>
    <row r="404" spans="1:15" ht="15.75">
      <c r="A404" s="63"/>
      <c r="B404" s="33">
        <v>1</v>
      </c>
      <c r="C404" s="3" t="s">
        <v>254</v>
      </c>
      <c r="D404" s="17">
        <v>39599</v>
      </c>
      <c r="E404" s="2">
        <v>9.2</v>
      </c>
      <c r="F404" s="2">
        <v>9.5</v>
      </c>
      <c r="G404" s="2">
        <v>9.6</v>
      </c>
      <c r="H404" s="2">
        <f aca="true" t="shared" si="79" ref="H404:H409">SUM(E404:G404)</f>
        <v>28.299999999999997</v>
      </c>
      <c r="I404" s="5">
        <f aca="true" t="shared" si="80" ref="I404:I409">LARGE(E404:G404,1)</f>
        <v>9.6</v>
      </c>
      <c r="K404" s="51" t="str">
        <f>G402</f>
        <v>B</v>
      </c>
      <c r="L404" s="52"/>
      <c r="M404" s="52"/>
      <c r="N404" s="52"/>
      <c r="O404" s="49"/>
    </row>
    <row r="405" spans="1:15" ht="15.75">
      <c r="A405" s="63"/>
      <c r="B405" s="33">
        <v>2</v>
      </c>
      <c r="C405" s="3" t="s">
        <v>250</v>
      </c>
      <c r="D405" s="17">
        <v>39490</v>
      </c>
      <c r="E405" s="2">
        <v>9.3</v>
      </c>
      <c r="F405" s="2">
        <v>9.25</v>
      </c>
      <c r="G405" s="2">
        <v>9.2</v>
      </c>
      <c r="H405" s="2">
        <f t="shared" si="79"/>
        <v>27.75</v>
      </c>
      <c r="I405" s="5">
        <f t="shared" si="80"/>
        <v>9.3</v>
      </c>
      <c r="K405" s="53" t="s">
        <v>10</v>
      </c>
      <c r="L405" s="52"/>
      <c r="M405" s="52"/>
      <c r="N405" s="52"/>
      <c r="O405" s="49"/>
    </row>
    <row r="406" spans="1:15" ht="16.5" thickBot="1">
      <c r="A406" s="63"/>
      <c r="B406" s="33">
        <v>3</v>
      </c>
      <c r="C406" s="3" t="s">
        <v>251</v>
      </c>
      <c r="D406" s="17">
        <v>39796</v>
      </c>
      <c r="E406" s="2">
        <v>9.4</v>
      </c>
      <c r="F406" s="2">
        <v>9.55</v>
      </c>
      <c r="G406" s="2">
        <v>9.65</v>
      </c>
      <c r="H406" s="2">
        <f t="shared" si="79"/>
        <v>28.6</v>
      </c>
      <c r="I406" s="5">
        <f t="shared" si="80"/>
        <v>9.65</v>
      </c>
      <c r="K406" s="54" t="str">
        <f>D402</f>
        <v>CASATI  ARCORE</v>
      </c>
      <c r="L406" s="55"/>
      <c r="M406" s="55"/>
      <c r="N406" s="55"/>
      <c r="O406" s="50"/>
    </row>
    <row r="407" spans="1:15" ht="16.5" thickBot="1">
      <c r="A407" s="63"/>
      <c r="B407" s="33">
        <v>4</v>
      </c>
      <c r="C407" s="3" t="s">
        <v>252</v>
      </c>
      <c r="D407" s="17">
        <v>39736</v>
      </c>
      <c r="E407" s="2">
        <v>9.15</v>
      </c>
      <c r="F407" s="2">
        <v>9.3</v>
      </c>
      <c r="G407" s="2">
        <v>9.05</v>
      </c>
      <c r="H407" s="2">
        <f t="shared" si="79"/>
        <v>27.500000000000004</v>
      </c>
      <c r="I407" s="5">
        <f t="shared" si="80"/>
        <v>9.3</v>
      </c>
      <c r="K407" s="36"/>
      <c r="L407" s="35"/>
      <c r="M407" s="35"/>
      <c r="N407" s="35"/>
      <c r="O407" s="35"/>
    </row>
    <row r="408" spans="1:15" ht="15.75">
      <c r="A408" s="63"/>
      <c r="B408" s="33">
        <v>5</v>
      </c>
      <c r="C408" s="3" t="s">
        <v>253</v>
      </c>
      <c r="D408" s="17">
        <v>39984</v>
      </c>
      <c r="E408" s="2">
        <v>9.1</v>
      </c>
      <c r="F408" s="2">
        <v>9.4</v>
      </c>
      <c r="G408" s="2">
        <v>9.7</v>
      </c>
      <c r="H408" s="2">
        <f t="shared" si="79"/>
        <v>28.2</v>
      </c>
      <c r="I408" s="5">
        <f t="shared" si="80"/>
        <v>9.7</v>
      </c>
      <c r="K408" s="56" t="s">
        <v>11</v>
      </c>
      <c r="L408" s="57"/>
      <c r="M408" s="60">
        <f>SUM(H404:H409)</f>
        <v>140.35</v>
      </c>
      <c r="N408" s="35"/>
      <c r="O408" s="35"/>
    </row>
    <row r="409" spans="1:15" ht="16.5" thickBot="1">
      <c r="A409" s="64"/>
      <c r="B409" s="37">
        <v>6</v>
      </c>
      <c r="C409" s="6"/>
      <c r="D409" s="18"/>
      <c r="E409" s="7">
        <v>0</v>
      </c>
      <c r="F409" s="7">
        <v>0</v>
      </c>
      <c r="G409" s="7">
        <v>0</v>
      </c>
      <c r="H409" s="7">
        <f t="shared" si="79"/>
        <v>0</v>
      </c>
      <c r="I409" s="8">
        <f t="shared" si="80"/>
        <v>0</v>
      </c>
      <c r="K409" s="58"/>
      <c r="L409" s="59"/>
      <c r="M409" s="61"/>
      <c r="N409" s="35"/>
      <c r="O409" s="35"/>
    </row>
    <row r="410" spans="1:15" ht="15.75">
      <c r="A410" s="43"/>
      <c r="B410" s="43"/>
      <c r="C410" s="36"/>
      <c r="D410" s="44"/>
      <c r="E410" s="45"/>
      <c r="F410" s="45"/>
      <c r="G410" s="45"/>
      <c r="H410" s="45"/>
      <c r="I410" s="45"/>
      <c r="K410" s="46"/>
      <c r="L410" s="46"/>
      <c r="M410" s="47"/>
      <c r="N410" s="35"/>
      <c r="O410" s="35"/>
    </row>
    <row r="411" ht="16.5" thickBot="1"/>
    <row r="412" spans="1:9" ht="16.5" thickBot="1">
      <c r="A412" s="62">
        <v>42</v>
      </c>
      <c r="B412" s="65" t="s">
        <v>7</v>
      </c>
      <c r="C412" s="65"/>
      <c r="D412" s="41" t="s">
        <v>47</v>
      </c>
      <c r="E412" s="65" t="s">
        <v>8</v>
      </c>
      <c r="F412" s="65"/>
      <c r="G412" s="66" t="s">
        <v>43</v>
      </c>
      <c r="H412" s="66"/>
      <c r="I412" s="67"/>
    </row>
    <row r="413" spans="1:15" ht="47.25">
      <c r="A413" s="63"/>
      <c r="B413" s="4" t="s">
        <v>0</v>
      </c>
      <c r="C413" s="4" t="s">
        <v>4</v>
      </c>
      <c r="D413" s="4" t="s">
        <v>5</v>
      </c>
      <c r="E413" s="28" t="s">
        <v>1</v>
      </c>
      <c r="F413" s="28" t="s">
        <v>2</v>
      </c>
      <c r="G413" s="28" t="s">
        <v>3</v>
      </c>
      <c r="H413" s="28" t="s">
        <v>24</v>
      </c>
      <c r="I413" s="29" t="s">
        <v>6</v>
      </c>
      <c r="K413" s="68" t="s">
        <v>9</v>
      </c>
      <c r="L413" s="69"/>
      <c r="M413" s="69"/>
      <c r="N413" s="69"/>
      <c r="O413" s="48">
        <f>SUM(LARGE(E414:E419,1)+(LARGE(E414:E419,2)+(LARGE(E414:E419,3)+(LARGE(F414:F419,1))+(LARGE(F414:F419,2))+(LARGE(F414:F419,3))+(LARGE(G414:G419,1))+(LARGE(G414:G419,2)+(LARGE(G414:G419,3))))))</f>
        <v>82.35</v>
      </c>
    </row>
    <row r="414" spans="1:15" ht="15.75">
      <c r="A414" s="63"/>
      <c r="B414" s="33">
        <v>1</v>
      </c>
      <c r="C414" s="3" t="s">
        <v>255</v>
      </c>
      <c r="D414" s="17">
        <v>40014</v>
      </c>
      <c r="E414" s="2">
        <v>8.85</v>
      </c>
      <c r="F414" s="2">
        <v>9.15</v>
      </c>
      <c r="G414" s="2">
        <v>9.55</v>
      </c>
      <c r="H414" s="2">
        <f aca="true" t="shared" si="81" ref="H414:H419">SUM(E414:G414)</f>
        <v>27.55</v>
      </c>
      <c r="I414" s="5">
        <f aca="true" t="shared" si="82" ref="I414:I419">LARGE(E414:G414,1)</f>
        <v>9.55</v>
      </c>
      <c r="K414" s="51" t="str">
        <f>G412</f>
        <v>B</v>
      </c>
      <c r="L414" s="52"/>
      <c r="M414" s="52"/>
      <c r="N414" s="52"/>
      <c r="O414" s="49"/>
    </row>
    <row r="415" spans="1:15" ht="15.75">
      <c r="A415" s="63"/>
      <c r="B415" s="33">
        <v>2</v>
      </c>
      <c r="C415" s="3" t="s">
        <v>256</v>
      </c>
      <c r="D415" s="17">
        <v>39430</v>
      </c>
      <c r="E415" s="2">
        <v>9</v>
      </c>
      <c r="F415" s="2">
        <v>8.95</v>
      </c>
      <c r="G415" s="2">
        <v>9.5</v>
      </c>
      <c r="H415" s="2">
        <f t="shared" si="81"/>
        <v>27.45</v>
      </c>
      <c r="I415" s="5">
        <f t="shared" si="82"/>
        <v>9.5</v>
      </c>
      <c r="K415" s="53" t="s">
        <v>10</v>
      </c>
      <c r="L415" s="52"/>
      <c r="M415" s="52"/>
      <c r="N415" s="52"/>
      <c r="O415" s="49"/>
    </row>
    <row r="416" spans="1:15" ht="16.5" thickBot="1">
      <c r="A416" s="63"/>
      <c r="B416" s="33">
        <v>3</v>
      </c>
      <c r="C416" s="3" t="s">
        <v>257</v>
      </c>
      <c r="D416" s="17">
        <v>39380</v>
      </c>
      <c r="E416" s="2">
        <v>8.8</v>
      </c>
      <c r="F416" s="2">
        <v>8.9</v>
      </c>
      <c r="G416" s="2">
        <v>9.5</v>
      </c>
      <c r="H416" s="2">
        <f t="shared" si="81"/>
        <v>27.200000000000003</v>
      </c>
      <c r="I416" s="5">
        <f t="shared" si="82"/>
        <v>9.5</v>
      </c>
      <c r="K416" s="54" t="str">
        <f>D412</f>
        <v>VOLTURNIA</v>
      </c>
      <c r="L416" s="55"/>
      <c r="M416" s="55"/>
      <c r="N416" s="55"/>
      <c r="O416" s="50"/>
    </row>
    <row r="417" spans="1:15" ht="16.5" thickBot="1">
      <c r="A417" s="63"/>
      <c r="B417" s="33">
        <v>4</v>
      </c>
      <c r="C417" s="3" t="s">
        <v>258</v>
      </c>
      <c r="D417" s="17">
        <v>39462</v>
      </c>
      <c r="E417" s="2">
        <v>8.65</v>
      </c>
      <c r="F417" s="2">
        <v>9.05</v>
      </c>
      <c r="G417" s="2">
        <v>9.3</v>
      </c>
      <c r="H417" s="2">
        <f t="shared" si="81"/>
        <v>27.000000000000004</v>
      </c>
      <c r="I417" s="5">
        <f t="shared" si="82"/>
        <v>9.3</v>
      </c>
      <c r="K417" s="36"/>
      <c r="L417" s="35"/>
      <c r="M417" s="35"/>
      <c r="N417" s="35"/>
      <c r="O417" s="35"/>
    </row>
    <row r="418" spans="1:15" ht="15.75">
      <c r="A418" s="63"/>
      <c r="B418" s="33">
        <v>5</v>
      </c>
      <c r="C418" s="3"/>
      <c r="D418" s="17"/>
      <c r="E418" s="2">
        <v>0</v>
      </c>
      <c r="F418" s="2">
        <v>0</v>
      </c>
      <c r="G418" s="2">
        <v>0</v>
      </c>
      <c r="H418" s="2">
        <f t="shared" si="81"/>
        <v>0</v>
      </c>
      <c r="I418" s="5">
        <f t="shared" si="82"/>
        <v>0</v>
      </c>
      <c r="K418" s="56" t="s">
        <v>11</v>
      </c>
      <c r="L418" s="57"/>
      <c r="M418" s="60">
        <f>SUM(H414:H419)</f>
        <v>109.2</v>
      </c>
      <c r="N418" s="35"/>
      <c r="O418" s="35"/>
    </row>
    <row r="419" spans="1:15" ht="16.5" thickBot="1">
      <c r="A419" s="64"/>
      <c r="B419" s="37">
        <v>6</v>
      </c>
      <c r="C419" s="6"/>
      <c r="D419" s="18"/>
      <c r="E419" s="7">
        <v>0</v>
      </c>
      <c r="F419" s="7">
        <v>0</v>
      </c>
      <c r="G419" s="7">
        <v>0</v>
      </c>
      <c r="H419" s="7">
        <f t="shared" si="81"/>
        <v>0</v>
      </c>
      <c r="I419" s="8">
        <f t="shared" si="82"/>
        <v>0</v>
      </c>
      <c r="K419" s="58"/>
      <c r="L419" s="59"/>
      <c r="M419" s="61"/>
      <c r="N419" s="35"/>
      <c r="O419" s="35"/>
    </row>
    <row r="420" spans="1:15" ht="15.75">
      <c r="A420" s="43"/>
      <c r="B420" s="43"/>
      <c r="C420" s="36"/>
      <c r="D420" s="44"/>
      <c r="E420" s="45"/>
      <c r="F420" s="45"/>
      <c r="G420" s="45"/>
      <c r="H420" s="45"/>
      <c r="I420" s="45"/>
      <c r="K420" s="46"/>
      <c r="L420" s="46"/>
      <c r="M420" s="47"/>
      <c r="N420" s="35"/>
      <c r="O420" s="35"/>
    </row>
    <row r="421" ht="16.5" thickBot="1"/>
    <row r="422" spans="1:9" ht="16.5" thickBot="1">
      <c r="A422" s="62">
        <v>43</v>
      </c>
      <c r="B422" s="65" t="s">
        <v>7</v>
      </c>
      <c r="C422" s="65"/>
      <c r="D422" s="41"/>
      <c r="E422" s="65" t="s">
        <v>8</v>
      </c>
      <c r="F422" s="65"/>
      <c r="G422" s="66"/>
      <c r="H422" s="66"/>
      <c r="I422" s="67"/>
    </row>
    <row r="423" spans="1:15" ht="47.25">
      <c r="A423" s="63"/>
      <c r="B423" s="4" t="s">
        <v>0</v>
      </c>
      <c r="C423" s="4" t="s">
        <v>4</v>
      </c>
      <c r="D423" s="4" t="s">
        <v>5</v>
      </c>
      <c r="E423" s="28" t="s">
        <v>1</v>
      </c>
      <c r="F423" s="28" t="s">
        <v>2</v>
      </c>
      <c r="G423" s="28" t="s">
        <v>3</v>
      </c>
      <c r="H423" s="28" t="s">
        <v>24</v>
      </c>
      <c r="I423" s="29" t="s">
        <v>6</v>
      </c>
      <c r="K423" s="68" t="s">
        <v>9</v>
      </c>
      <c r="L423" s="69"/>
      <c r="M423" s="69"/>
      <c r="N423" s="69"/>
      <c r="O423" s="48">
        <f>SUM(LARGE(E424:E429,1)+(LARGE(E424:E429,2)+(LARGE(E424:E429,3)+(LARGE(F424:F429,1))+(LARGE(F424:F429,2))+(LARGE(F424:F429,3))+(LARGE(G424:G429,1))+(LARGE(G424:G429,2)+(LARGE(G424:G429,3))))))</f>
        <v>0</v>
      </c>
    </row>
    <row r="424" spans="1:15" ht="15.75">
      <c r="A424" s="63"/>
      <c r="B424" s="33">
        <v>1</v>
      </c>
      <c r="C424" s="3"/>
      <c r="D424" s="17"/>
      <c r="E424" s="2">
        <v>0</v>
      </c>
      <c r="F424" s="2">
        <v>0</v>
      </c>
      <c r="G424" s="2">
        <v>0</v>
      </c>
      <c r="H424" s="2">
        <f aca="true" t="shared" si="83" ref="H424:H429">SUM(E424:G424)</f>
        <v>0</v>
      </c>
      <c r="I424" s="5">
        <f aca="true" t="shared" si="84" ref="I424:I429">LARGE(E424:G424,1)</f>
        <v>0</v>
      </c>
      <c r="K424" s="51">
        <f>G422</f>
        <v>0</v>
      </c>
      <c r="L424" s="52"/>
      <c r="M424" s="52"/>
      <c r="N424" s="52"/>
      <c r="O424" s="49"/>
    </row>
    <row r="425" spans="1:15" ht="15.75">
      <c r="A425" s="63"/>
      <c r="B425" s="33">
        <v>2</v>
      </c>
      <c r="C425" s="3"/>
      <c r="D425" s="17"/>
      <c r="E425" s="2">
        <v>0</v>
      </c>
      <c r="F425" s="2">
        <v>0</v>
      </c>
      <c r="G425" s="2">
        <v>0</v>
      </c>
      <c r="H425" s="2">
        <f t="shared" si="83"/>
        <v>0</v>
      </c>
      <c r="I425" s="5">
        <f t="shared" si="84"/>
        <v>0</v>
      </c>
      <c r="K425" s="53" t="s">
        <v>10</v>
      </c>
      <c r="L425" s="52"/>
      <c r="M425" s="52"/>
      <c r="N425" s="52"/>
      <c r="O425" s="49"/>
    </row>
    <row r="426" spans="1:15" ht="16.5" thickBot="1">
      <c r="A426" s="63"/>
      <c r="B426" s="33">
        <v>3</v>
      </c>
      <c r="C426" s="3"/>
      <c r="D426" s="17"/>
      <c r="E426" s="2">
        <v>0</v>
      </c>
      <c r="F426" s="2">
        <v>0</v>
      </c>
      <c r="G426" s="2">
        <v>0</v>
      </c>
      <c r="H426" s="2">
        <f t="shared" si="83"/>
        <v>0</v>
      </c>
      <c r="I426" s="5">
        <f t="shared" si="84"/>
        <v>0</v>
      </c>
      <c r="K426" s="54">
        <f>D422</f>
        <v>0</v>
      </c>
      <c r="L426" s="55"/>
      <c r="M426" s="55"/>
      <c r="N426" s="55"/>
      <c r="O426" s="50"/>
    </row>
    <row r="427" spans="1:15" ht="16.5" thickBot="1">
      <c r="A427" s="63"/>
      <c r="B427" s="33">
        <v>4</v>
      </c>
      <c r="C427" s="3"/>
      <c r="D427" s="17"/>
      <c r="E427" s="2">
        <v>0</v>
      </c>
      <c r="F427" s="2">
        <v>0</v>
      </c>
      <c r="G427" s="2">
        <v>0</v>
      </c>
      <c r="H427" s="2">
        <f t="shared" si="83"/>
        <v>0</v>
      </c>
      <c r="I427" s="5">
        <f t="shared" si="84"/>
        <v>0</v>
      </c>
      <c r="K427" s="36"/>
      <c r="L427" s="35"/>
      <c r="M427" s="35"/>
      <c r="N427" s="35"/>
      <c r="O427" s="35"/>
    </row>
    <row r="428" spans="1:15" ht="15.75">
      <c r="A428" s="63"/>
      <c r="B428" s="33">
        <v>5</v>
      </c>
      <c r="C428" s="3"/>
      <c r="D428" s="17"/>
      <c r="E428" s="2">
        <v>0</v>
      </c>
      <c r="F428" s="2">
        <v>0</v>
      </c>
      <c r="G428" s="2">
        <v>0</v>
      </c>
      <c r="H428" s="2">
        <f t="shared" si="83"/>
        <v>0</v>
      </c>
      <c r="I428" s="5">
        <f t="shared" si="84"/>
        <v>0</v>
      </c>
      <c r="K428" s="56" t="s">
        <v>11</v>
      </c>
      <c r="L428" s="57"/>
      <c r="M428" s="60">
        <f>SUM(H424:H429)</f>
        <v>0</v>
      </c>
      <c r="N428" s="35"/>
      <c r="O428" s="35"/>
    </row>
    <row r="429" spans="1:15" ht="16.5" thickBot="1">
      <c r="A429" s="64"/>
      <c r="B429" s="37">
        <v>6</v>
      </c>
      <c r="C429" s="6"/>
      <c r="D429" s="18"/>
      <c r="E429" s="7">
        <v>0</v>
      </c>
      <c r="F429" s="7">
        <v>0</v>
      </c>
      <c r="G429" s="7">
        <v>0</v>
      </c>
      <c r="H429" s="7">
        <f t="shared" si="83"/>
        <v>0</v>
      </c>
      <c r="I429" s="8">
        <f t="shared" si="84"/>
        <v>0</v>
      </c>
      <c r="K429" s="58"/>
      <c r="L429" s="59"/>
      <c r="M429" s="61"/>
      <c r="N429" s="35"/>
      <c r="O429" s="35"/>
    </row>
    <row r="430" spans="1:15" ht="15.75">
      <c r="A430" s="43"/>
      <c r="B430" s="43"/>
      <c r="C430" s="36"/>
      <c r="D430" s="44"/>
      <c r="E430" s="45"/>
      <c r="F430" s="45"/>
      <c r="G430" s="45"/>
      <c r="H430" s="45"/>
      <c r="I430" s="45"/>
      <c r="K430" s="46"/>
      <c r="L430" s="46"/>
      <c r="M430" s="47"/>
      <c r="N430" s="35"/>
      <c r="O430" s="35"/>
    </row>
    <row r="431" ht="16.5" thickBot="1"/>
    <row r="432" spans="1:9" ht="16.5" thickBot="1">
      <c r="A432" s="62">
        <v>44</v>
      </c>
      <c r="B432" s="65" t="s">
        <v>7</v>
      </c>
      <c r="C432" s="65"/>
      <c r="D432" s="41"/>
      <c r="E432" s="65" t="s">
        <v>8</v>
      </c>
      <c r="F432" s="65"/>
      <c r="G432" s="66"/>
      <c r="H432" s="66"/>
      <c r="I432" s="67"/>
    </row>
    <row r="433" spans="1:15" ht="47.25">
      <c r="A433" s="63"/>
      <c r="B433" s="4" t="s">
        <v>0</v>
      </c>
      <c r="C433" s="4" t="s">
        <v>4</v>
      </c>
      <c r="D433" s="4" t="s">
        <v>5</v>
      </c>
      <c r="E433" s="28" t="s">
        <v>1</v>
      </c>
      <c r="F433" s="28" t="s">
        <v>2</v>
      </c>
      <c r="G433" s="28" t="s">
        <v>3</v>
      </c>
      <c r="H433" s="28" t="s">
        <v>24</v>
      </c>
      <c r="I433" s="29" t="s">
        <v>6</v>
      </c>
      <c r="K433" s="68" t="s">
        <v>9</v>
      </c>
      <c r="L433" s="69"/>
      <c r="M433" s="69"/>
      <c r="N433" s="69"/>
      <c r="O433" s="48">
        <f>SUM(LARGE(E434:E439,1)+(LARGE(E434:E439,2)+(LARGE(E434:E439,3)+(LARGE(F434:F439,1))+(LARGE(F434:F439,2))+(LARGE(F434:F439,3))+(LARGE(G434:G439,1))+(LARGE(G434:G439,2)+(LARGE(G434:G439,3))))))</f>
        <v>0</v>
      </c>
    </row>
    <row r="434" spans="1:15" ht="15.75">
      <c r="A434" s="63"/>
      <c r="B434" s="33">
        <v>1</v>
      </c>
      <c r="C434" s="3"/>
      <c r="D434" s="17"/>
      <c r="E434" s="2">
        <v>0</v>
      </c>
      <c r="F434" s="2">
        <v>0</v>
      </c>
      <c r="G434" s="2">
        <v>0</v>
      </c>
      <c r="H434" s="2">
        <f aca="true" t="shared" si="85" ref="H434:H439">SUM(E434:G434)</f>
        <v>0</v>
      </c>
      <c r="I434" s="5">
        <f aca="true" t="shared" si="86" ref="I434:I439">LARGE(E434:G434,1)</f>
        <v>0</v>
      </c>
      <c r="K434" s="51">
        <f>G432</f>
        <v>0</v>
      </c>
      <c r="L434" s="52"/>
      <c r="M434" s="52"/>
      <c r="N434" s="52"/>
      <c r="O434" s="49"/>
    </row>
    <row r="435" spans="1:15" ht="15.75">
      <c r="A435" s="63"/>
      <c r="B435" s="33">
        <v>2</v>
      </c>
      <c r="C435" s="3"/>
      <c r="D435" s="17"/>
      <c r="E435" s="2">
        <v>0</v>
      </c>
      <c r="F435" s="2">
        <v>0</v>
      </c>
      <c r="G435" s="2">
        <v>0</v>
      </c>
      <c r="H435" s="2">
        <f t="shared" si="85"/>
        <v>0</v>
      </c>
      <c r="I435" s="5">
        <f t="shared" si="86"/>
        <v>0</v>
      </c>
      <c r="K435" s="53" t="s">
        <v>10</v>
      </c>
      <c r="L435" s="52"/>
      <c r="M435" s="52"/>
      <c r="N435" s="52"/>
      <c r="O435" s="49"/>
    </row>
    <row r="436" spans="1:15" ht="16.5" thickBot="1">
      <c r="A436" s="63"/>
      <c r="B436" s="33">
        <v>3</v>
      </c>
      <c r="C436" s="3"/>
      <c r="D436" s="17"/>
      <c r="E436" s="2">
        <v>0</v>
      </c>
      <c r="F436" s="2">
        <v>0</v>
      </c>
      <c r="G436" s="2">
        <v>0</v>
      </c>
      <c r="H436" s="2">
        <f t="shared" si="85"/>
        <v>0</v>
      </c>
      <c r="I436" s="5">
        <f t="shared" si="86"/>
        <v>0</v>
      </c>
      <c r="K436" s="54">
        <f>D432</f>
        <v>0</v>
      </c>
      <c r="L436" s="55"/>
      <c r="M436" s="55"/>
      <c r="N436" s="55"/>
      <c r="O436" s="50"/>
    </row>
    <row r="437" spans="1:15" ht="16.5" thickBot="1">
      <c r="A437" s="63"/>
      <c r="B437" s="33">
        <v>4</v>
      </c>
      <c r="C437" s="3"/>
      <c r="D437" s="17"/>
      <c r="E437" s="2">
        <v>0</v>
      </c>
      <c r="F437" s="2">
        <v>0</v>
      </c>
      <c r="G437" s="2">
        <v>0</v>
      </c>
      <c r="H437" s="2">
        <f t="shared" si="85"/>
        <v>0</v>
      </c>
      <c r="I437" s="5">
        <f t="shared" si="86"/>
        <v>0</v>
      </c>
      <c r="K437" s="36"/>
      <c r="L437" s="35"/>
      <c r="M437" s="35"/>
      <c r="N437" s="35"/>
      <c r="O437" s="35"/>
    </row>
    <row r="438" spans="1:15" ht="15.75">
      <c r="A438" s="63"/>
      <c r="B438" s="33">
        <v>5</v>
      </c>
      <c r="C438" s="3"/>
      <c r="D438" s="17"/>
      <c r="E438" s="2">
        <v>0</v>
      </c>
      <c r="F438" s="2">
        <v>0</v>
      </c>
      <c r="G438" s="2">
        <v>0</v>
      </c>
      <c r="H438" s="2">
        <f t="shared" si="85"/>
        <v>0</v>
      </c>
      <c r="I438" s="5">
        <f t="shared" si="86"/>
        <v>0</v>
      </c>
      <c r="K438" s="56" t="s">
        <v>11</v>
      </c>
      <c r="L438" s="57"/>
      <c r="M438" s="60">
        <f>SUM(H434:H439)</f>
        <v>0</v>
      </c>
      <c r="N438" s="35"/>
      <c r="O438" s="35"/>
    </row>
    <row r="439" spans="1:15" ht="16.5" thickBot="1">
      <c r="A439" s="64"/>
      <c r="B439" s="37">
        <v>6</v>
      </c>
      <c r="C439" s="6"/>
      <c r="D439" s="18"/>
      <c r="E439" s="7">
        <v>0</v>
      </c>
      <c r="F439" s="7">
        <v>0</v>
      </c>
      <c r="G439" s="7">
        <v>0</v>
      </c>
      <c r="H439" s="7">
        <f t="shared" si="85"/>
        <v>0</v>
      </c>
      <c r="I439" s="8">
        <f t="shared" si="86"/>
        <v>0</v>
      </c>
      <c r="K439" s="58"/>
      <c r="L439" s="59"/>
      <c r="M439" s="61"/>
      <c r="N439" s="35"/>
      <c r="O439" s="35"/>
    </row>
    <row r="440" spans="1:15" ht="15.75">
      <c r="A440" s="43"/>
      <c r="B440" s="43"/>
      <c r="C440" s="36"/>
      <c r="D440" s="44"/>
      <c r="E440" s="45"/>
      <c r="F440" s="45"/>
      <c r="G440" s="45"/>
      <c r="H440" s="45"/>
      <c r="I440" s="45"/>
      <c r="K440" s="46"/>
      <c r="L440" s="46"/>
      <c r="M440" s="47"/>
      <c r="N440" s="35"/>
      <c r="O440" s="35"/>
    </row>
    <row r="441" ht="16.5" thickBot="1"/>
    <row r="442" spans="1:9" ht="16.5" thickBot="1">
      <c r="A442" s="62">
        <v>45</v>
      </c>
      <c r="B442" s="65" t="s">
        <v>7</v>
      </c>
      <c r="C442" s="65"/>
      <c r="D442" s="41"/>
      <c r="E442" s="65" t="s">
        <v>8</v>
      </c>
      <c r="F442" s="65"/>
      <c r="G442" s="66"/>
      <c r="H442" s="66"/>
      <c r="I442" s="67"/>
    </row>
    <row r="443" spans="1:15" ht="47.25">
      <c r="A443" s="63"/>
      <c r="B443" s="4" t="s">
        <v>0</v>
      </c>
      <c r="C443" s="4" t="s">
        <v>4</v>
      </c>
      <c r="D443" s="4" t="s">
        <v>5</v>
      </c>
      <c r="E443" s="28" t="s">
        <v>1</v>
      </c>
      <c r="F443" s="28" t="s">
        <v>2</v>
      </c>
      <c r="G443" s="28" t="s">
        <v>3</v>
      </c>
      <c r="H443" s="28" t="s">
        <v>24</v>
      </c>
      <c r="I443" s="29" t="s">
        <v>6</v>
      </c>
      <c r="K443" s="68" t="s">
        <v>9</v>
      </c>
      <c r="L443" s="69"/>
      <c r="M443" s="69"/>
      <c r="N443" s="69"/>
      <c r="O443" s="48">
        <f>SUM(LARGE(E444:E449,1)+(LARGE(E444:E449,2)+(LARGE(E444:E449,3)+(LARGE(F444:F449,1))+(LARGE(F444:F449,2))+(LARGE(F444:F449,3))+(LARGE(G444:G449,1))+(LARGE(G444:G449,2)+(LARGE(G444:G449,3))))))</f>
        <v>0</v>
      </c>
    </row>
    <row r="444" spans="1:15" ht="15.75">
      <c r="A444" s="63"/>
      <c r="B444" s="33">
        <v>1</v>
      </c>
      <c r="C444" s="3"/>
      <c r="D444" s="17"/>
      <c r="E444" s="2">
        <v>0</v>
      </c>
      <c r="F444" s="2">
        <v>0</v>
      </c>
      <c r="G444" s="2">
        <v>0</v>
      </c>
      <c r="H444" s="2">
        <f aca="true" t="shared" si="87" ref="H444:H449">SUM(E444:G444)</f>
        <v>0</v>
      </c>
      <c r="I444" s="5">
        <f aca="true" t="shared" si="88" ref="I444:I449">LARGE(E444:G444,1)</f>
        <v>0</v>
      </c>
      <c r="K444" s="51">
        <f>G442</f>
        <v>0</v>
      </c>
      <c r="L444" s="52"/>
      <c r="M444" s="52"/>
      <c r="N444" s="52"/>
      <c r="O444" s="49"/>
    </row>
    <row r="445" spans="1:15" ht="15.75">
      <c r="A445" s="63"/>
      <c r="B445" s="33">
        <v>2</v>
      </c>
      <c r="C445" s="3"/>
      <c r="D445" s="17"/>
      <c r="E445" s="2">
        <v>0</v>
      </c>
      <c r="F445" s="2">
        <v>0</v>
      </c>
      <c r="G445" s="2">
        <v>0</v>
      </c>
      <c r="H445" s="2">
        <f t="shared" si="87"/>
        <v>0</v>
      </c>
      <c r="I445" s="5">
        <f t="shared" si="88"/>
        <v>0</v>
      </c>
      <c r="K445" s="53" t="s">
        <v>10</v>
      </c>
      <c r="L445" s="52"/>
      <c r="M445" s="52"/>
      <c r="N445" s="52"/>
      <c r="O445" s="49"/>
    </row>
    <row r="446" spans="1:15" ht="16.5" thickBot="1">
      <c r="A446" s="63"/>
      <c r="B446" s="33">
        <v>3</v>
      </c>
      <c r="C446" s="3"/>
      <c r="D446" s="17"/>
      <c r="E446" s="2">
        <v>0</v>
      </c>
      <c r="F446" s="2">
        <v>0</v>
      </c>
      <c r="G446" s="2">
        <v>0</v>
      </c>
      <c r="H446" s="2">
        <f t="shared" si="87"/>
        <v>0</v>
      </c>
      <c r="I446" s="5">
        <f t="shared" si="88"/>
        <v>0</v>
      </c>
      <c r="K446" s="54">
        <f>D442</f>
        <v>0</v>
      </c>
      <c r="L446" s="55"/>
      <c r="M446" s="55"/>
      <c r="N446" s="55"/>
      <c r="O446" s="50"/>
    </row>
    <row r="447" spans="1:15" ht="16.5" thickBot="1">
      <c r="A447" s="63"/>
      <c r="B447" s="33">
        <v>4</v>
      </c>
      <c r="C447" s="3"/>
      <c r="D447" s="17"/>
      <c r="E447" s="2">
        <v>0</v>
      </c>
      <c r="F447" s="2">
        <v>0</v>
      </c>
      <c r="G447" s="2">
        <v>0</v>
      </c>
      <c r="H447" s="2">
        <f t="shared" si="87"/>
        <v>0</v>
      </c>
      <c r="I447" s="5">
        <f t="shared" si="88"/>
        <v>0</v>
      </c>
      <c r="K447" s="36"/>
      <c r="L447" s="35"/>
      <c r="M447" s="35"/>
      <c r="N447" s="35"/>
      <c r="O447" s="35"/>
    </row>
    <row r="448" spans="1:15" ht="15.75">
      <c r="A448" s="63"/>
      <c r="B448" s="33">
        <v>5</v>
      </c>
      <c r="C448" s="3"/>
      <c r="D448" s="17"/>
      <c r="E448" s="2">
        <v>0</v>
      </c>
      <c r="F448" s="2">
        <v>0</v>
      </c>
      <c r="G448" s="2">
        <v>0</v>
      </c>
      <c r="H448" s="2">
        <f t="shared" si="87"/>
        <v>0</v>
      </c>
      <c r="I448" s="5">
        <f t="shared" si="88"/>
        <v>0</v>
      </c>
      <c r="K448" s="56" t="s">
        <v>11</v>
      </c>
      <c r="L448" s="57"/>
      <c r="M448" s="60">
        <f>SUM(H444:H449)</f>
        <v>0</v>
      </c>
      <c r="N448" s="35"/>
      <c r="O448" s="35"/>
    </row>
    <row r="449" spans="1:15" ht="16.5" thickBot="1">
      <c r="A449" s="64"/>
      <c r="B449" s="37">
        <v>6</v>
      </c>
      <c r="C449" s="6"/>
      <c r="D449" s="18"/>
      <c r="E449" s="7">
        <v>0</v>
      </c>
      <c r="F449" s="7">
        <v>0</v>
      </c>
      <c r="G449" s="7">
        <v>0</v>
      </c>
      <c r="H449" s="7">
        <f t="shared" si="87"/>
        <v>0</v>
      </c>
      <c r="I449" s="8">
        <f t="shared" si="88"/>
        <v>0</v>
      </c>
      <c r="K449" s="58"/>
      <c r="L449" s="59"/>
      <c r="M449" s="61"/>
      <c r="N449" s="35"/>
      <c r="O449" s="35"/>
    </row>
    <row r="450" spans="1:15" ht="15.75">
      <c r="A450" s="43"/>
      <c r="B450" s="43"/>
      <c r="C450" s="36"/>
      <c r="D450" s="44"/>
      <c r="E450" s="45"/>
      <c r="F450" s="45"/>
      <c r="G450" s="45"/>
      <c r="H450" s="45"/>
      <c r="I450" s="45"/>
      <c r="K450" s="46"/>
      <c r="L450" s="46"/>
      <c r="M450" s="47"/>
      <c r="N450" s="35"/>
      <c r="O450" s="35"/>
    </row>
    <row r="451" ht="16.5" thickBot="1"/>
    <row r="452" spans="1:9" ht="16.5" thickBot="1">
      <c r="A452" s="62">
        <v>46</v>
      </c>
      <c r="B452" s="65" t="s">
        <v>7</v>
      </c>
      <c r="C452" s="65"/>
      <c r="D452" s="41"/>
      <c r="E452" s="65" t="s">
        <v>8</v>
      </c>
      <c r="F452" s="65"/>
      <c r="G452" s="66"/>
      <c r="H452" s="66"/>
      <c r="I452" s="67"/>
    </row>
    <row r="453" spans="1:15" ht="47.25">
      <c r="A453" s="63"/>
      <c r="B453" s="4" t="s">
        <v>0</v>
      </c>
      <c r="C453" s="4" t="s">
        <v>4</v>
      </c>
      <c r="D453" s="4" t="s">
        <v>5</v>
      </c>
      <c r="E453" s="28" t="s">
        <v>1</v>
      </c>
      <c r="F453" s="28" t="s">
        <v>2</v>
      </c>
      <c r="G453" s="28" t="s">
        <v>3</v>
      </c>
      <c r="H453" s="28" t="s">
        <v>24</v>
      </c>
      <c r="I453" s="29" t="s">
        <v>6</v>
      </c>
      <c r="K453" s="68" t="s">
        <v>9</v>
      </c>
      <c r="L453" s="69"/>
      <c r="M453" s="69"/>
      <c r="N453" s="69"/>
      <c r="O453" s="48">
        <f>SUM(LARGE(E454:E459,1)+(LARGE(E454:E459,2)+(LARGE(E454:E459,3)+(LARGE(F454:F459,1))+(LARGE(F454:F459,2))+(LARGE(F454:F459,3))+(LARGE(G454:G459,1))+(LARGE(G454:G459,2)+(LARGE(G454:G459,3))))))</f>
        <v>0</v>
      </c>
    </row>
    <row r="454" spans="1:15" ht="15.75">
      <c r="A454" s="63"/>
      <c r="B454" s="33">
        <v>1</v>
      </c>
      <c r="C454" s="3"/>
      <c r="D454" s="17"/>
      <c r="E454" s="2">
        <v>0</v>
      </c>
      <c r="F454" s="2">
        <v>0</v>
      </c>
      <c r="G454" s="2">
        <v>0</v>
      </c>
      <c r="H454" s="2">
        <f aca="true" t="shared" si="89" ref="H454:H459">SUM(E454:G454)</f>
        <v>0</v>
      </c>
      <c r="I454" s="5">
        <f aca="true" t="shared" si="90" ref="I454:I459">LARGE(E454:G454,1)</f>
        <v>0</v>
      </c>
      <c r="K454" s="51">
        <f>G452</f>
        <v>0</v>
      </c>
      <c r="L454" s="52"/>
      <c r="M454" s="52"/>
      <c r="N454" s="52"/>
      <c r="O454" s="49"/>
    </row>
    <row r="455" spans="1:15" ht="15.75">
      <c r="A455" s="63"/>
      <c r="B455" s="33">
        <v>2</v>
      </c>
      <c r="C455" s="3"/>
      <c r="D455" s="17"/>
      <c r="E455" s="2">
        <v>0</v>
      </c>
      <c r="F455" s="2">
        <v>0</v>
      </c>
      <c r="G455" s="2">
        <v>0</v>
      </c>
      <c r="H455" s="2">
        <f t="shared" si="89"/>
        <v>0</v>
      </c>
      <c r="I455" s="5">
        <f t="shared" si="90"/>
        <v>0</v>
      </c>
      <c r="K455" s="53" t="s">
        <v>10</v>
      </c>
      <c r="L455" s="52"/>
      <c r="M455" s="52"/>
      <c r="N455" s="52"/>
      <c r="O455" s="49"/>
    </row>
    <row r="456" spans="1:15" ht="16.5" thickBot="1">
      <c r="A456" s="63"/>
      <c r="B456" s="33">
        <v>3</v>
      </c>
      <c r="C456" s="3"/>
      <c r="D456" s="17"/>
      <c r="E456" s="2">
        <v>0</v>
      </c>
      <c r="F456" s="2">
        <v>0</v>
      </c>
      <c r="G456" s="2">
        <v>0</v>
      </c>
      <c r="H456" s="2">
        <f t="shared" si="89"/>
        <v>0</v>
      </c>
      <c r="I456" s="5">
        <f t="shared" si="90"/>
        <v>0</v>
      </c>
      <c r="K456" s="54">
        <f>D452</f>
        <v>0</v>
      </c>
      <c r="L456" s="55"/>
      <c r="M456" s="55"/>
      <c r="N456" s="55"/>
      <c r="O456" s="50"/>
    </row>
    <row r="457" spans="1:15" ht="16.5" thickBot="1">
      <c r="A457" s="63"/>
      <c r="B457" s="33">
        <v>4</v>
      </c>
      <c r="C457" s="3"/>
      <c r="D457" s="17"/>
      <c r="E457" s="2">
        <v>0</v>
      </c>
      <c r="F457" s="2">
        <v>0</v>
      </c>
      <c r="G457" s="2">
        <v>0</v>
      </c>
      <c r="H457" s="2">
        <f t="shared" si="89"/>
        <v>0</v>
      </c>
      <c r="I457" s="5">
        <f t="shared" si="90"/>
        <v>0</v>
      </c>
      <c r="K457" s="36"/>
      <c r="L457" s="35"/>
      <c r="M457" s="35"/>
      <c r="N457" s="35"/>
      <c r="O457" s="35"/>
    </row>
    <row r="458" spans="1:15" ht="15.75">
      <c r="A458" s="63"/>
      <c r="B458" s="33">
        <v>5</v>
      </c>
      <c r="C458" s="3"/>
      <c r="D458" s="17"/>
      <c r="E458" s="2">
        <v>0</v>
      </c>
      <c r="F458" s="2">
        <v>0</v>
      </c>
      <c r="G458" s="2">
        <v>0</v>
      </c>
      <c r="H458" s="2">
        <f t="shared" si="89"/>
        <v>0</v>
      </c>
      <c r="I458" s="5">
        <f t="shared" si="90"/>
        <v>0</v>
      </c>
      <c r="K458" s="56" t="s">
        <v>11</v>
      </c>
      <c r="L458" s="57"/>
      <c r="M458" s="60">
        <f>SUM(H454:H459)</f>
        <v>0</v>
      </c>
      <c r="N458" s="35"/>
      <c r="O458" s="35"/>
    </row>
    <row r="459" spans="1:15" ht="16.5" thickBot="1">
      <c r="A459" s="64"/>
      <c r="B459" s="37">
        <v>6</v>
      </c>
      <c r="C459" s="6"/>
      <c r="D459" s="18"/>
      <c r="E459" s="7">
        <v>0</v>
      </c>
      <c r="F459" s="7">
        <v>0</v>
      </c>
      <c r="G459" s="7">
        <v>0</v>
      </c>
      <c r="H459" s="7">
        <f t="shared" si="89"/>
        <v>0</v>
      </c>
      <c r="I459" s="8">
        <f t="shared" si="90"/>
        <v>0</v>
      </c>
      <c r="K459" s="58"/>
      <c r="L459" s="59"/>
      <c r="M459" s="61"/>
      <c r="N459" s="35"/>
      <c r="O459" s="35"/>
    </row>
    <row r="460" spans="1:15" ht="15.75">
      <c r="A460" s="43"/>
      <c r="B460" s="43"/>
      <c r="C460" s="36"/>
      <c r="D460" s="44"/>
      <c r="E460" s="45"/>
      <c r="F460" s="45"/>
      <c r="G460" s="45"/>
      <c r="H460" s="45"/>
      <c r="I460" s="45"/>
      <c r="K460" s="46"/>
      <c r="L460" s="46"/>
      <c r="M460" s="47"/>
      <c r="N460" s="35"/>
      <c r="O460" s="35"/>
    </row>
    <row r="461" ht="16.5" thickBot="1">
      <c r="A461" s="43"/>
    </row>
    <row r="462" spans="1:9" ht="16.5" thickBot="1">
      <c r="A462" s="62">
        <v>47</v>
      </c>
      <c r="B462" s="65" t="s">
        <v>7</v>
      </c>
      <c r="C462" s="65"/>
      <c r="D462" s="41"/>
      <c r="E462" s="65" t="s">
        <v>8</v>
      </c>
      <c r="F462" s="65"/>
      <c r="G462" s="66"/>
      <c r="H462" s="66"/>
      <c r="I462" s="67"/>
    </row>
    <row r="463" spans="1:15" ht="47.25">
      <c r="A463" s="63"/>
      <c r="B463" s="4" t="s">
        <v>0</v>
      </c>
      <c r="C463" s="4" t="s">
        <v>4</v>
      </c>
      <c r="D463" s="4" t="s">
        <v>5</v>
      </c>
      <c r="E463" s="28" t="s">
        <v>1</v>
      </c>
      <c r="F463" s="28" t="s">
        <v>2</v>
      </c>
      <c r="G463" s="28" t="s">
        <v>3</v>
      </c>
      <c r="H463" s="28" t="s">
        <v>24</v>
      </c>
      <c r="I463" s="29" t="s">
        <v>6</v>
      </c>
      <c r="K463" s="68" t="s">
        <v>9</v>
      </c>
      <c r="L463" s="69"/>
      <c r="M463" s="69"/>
      <c r="N463" s="69"/>
      <c r="O463" s="48">
        <f>SUM(LARGE(E464:E469,1)+(LARGE(E464:E469,2)+(LARGE(E464:E469,3)+(LARGE(F464:F469,1))+(LARGE(F464:F469,2))+(LARGE(F464:F469,3))+(LARGE(G464:G469,1))+(LARGE(G464:G469,2)+(LARGE(G464:G469,3))))))</f>
        <v>0</v>
      </c>
    </row>
    <row r="464" spans="1:15" ht="15.75">
      <c r="A464" s="63"/>
      <c r="B464" s="33">
        <v>1</v>
      </c>
      <c r="C464" s="3"/>
      <c r="D464" s="17"/>
      <c r="E464" s="2">
        <v>0</v>
      </c>
      <c r="F464" s="2">
        <v>0</v>
      </c>
      <c r="G464" s="2">
        <v>0</v>
      </c>
      <c r="H464" s="2">
        <f aca="true" t="shared" si="91" ref="H464:H469">SUM(E464:G464)</f>
        <v>0</v>
      </c>
      <c r="I464" s="5">
        <f aca="true" t="shared" si="92" ref="I464:I469">LARGE(E464:G464,1)</f>
        <v>0</v>
      </c>
      <c r="K464" s="51">
        <f>G462</f>
        <v>0</v>
      </c>
      <c r="L464" s="52"/>
      <c r="M464" s="52"/>
      <c r="N464" s="52"/>
      <c r="O464" s="49"/>
    </row>
    <row r="465" spans="1:15" ht="15.75">
      <c r="A465" s="63"/>
      <c r="B465" s="33">
        <v>2</v>
      </c>
      <c r="C465" s="3"/>
      <c r="D465" s="17"/>
      <c r="E465" s="2">
        <v>0</v>
      </c>
      <c r="F465" s="2">
        <v>0</v>
      </c>
      <c r="G465" s="2">
        <v>0</v>
      </c>
      <c r="H465" s="2">
        <f t="shared" si="91"/>
        <v>0</v>
      </c>
      <c r="I465" s="5">
        <f t="shared" si="92"/>
        <v>0</v>
      </c>
      <c r="K465" s="53" t="s">
        <v>10</v>
      </c>
      <c r="L465" s="52"/>
      <c r="M465" s="52"/>
      <c r="N465" s="52"/>
      <c r="O465" s="49"/>
    </row>
    <row r="466" spans="1:15" ht="16.5" thickBot="1">
      <c r="A466" s="63"/>
      <c r="B466" s="33">
        <v>3</v>
      </c>
      <c r="C466" s="3"/>
      <c r="D466" s="17"/>
      <c r="E466" s="2">
        <v>0</v>
      </c>
      <c r="F466" s="2">
        <v>0</v>
      </c>
      <c r="G466" s="2">
        <v>0</v>
      </c>
      <c r="H466" s="2">
        <f t="shared" si="91"/>
        <v>0</v>
      </c>
      <c r="I466" s="5">
        <f t="shared" si="92"/>
        <v>0</v>
      </c>
      <c r="K466" s="54">
        <f>D462</f>
        <v>0</v>
      </c>
      <c r="L466" s="55"/>
      <c r="M466" s="55"/>
      <c r="N466" s="55"/>
      <c r="O466" s="50"/>
    </row>
    <row r="467" spans="1:15" ht="16.5" thickBot="1">
      <c r="A467" s="63"/>
      <c r="B467" s="33">
        <v>4</v>
      </c>
      <c r="C467" s="3"/>
      <c r="D467" s="17"/>
      <c r="E467" s="2">
        <v>0</v>
      </c>
      <c r="F467" s="2">
        <v>0</v>
      </c>
      <c r="G467" s="2">
        <v>0</v>
      </c>
      <c r="H467" s="2">
        <f t="shared" si="91"/>
        <v>0</v>
      </c>
      <c r="I467" s="5">
        <f t="shared" si="92"/>
        <v>0</v>
      </c>
      <c r="K467" s="36"/>
      <c r="L467" s="35"/>
      <c r="M467" s="35"/>
      <c r="N467" s="35"/>
      <c r="O467" s="35"/>
    </row>
    <row r="468" spans="1:15" ht="15.75">
      <c r="A468" s="63"/>
      <c r="B468" s="33">
        <v>5</v>
      </c>
      <c r="C468" s="3"/>
      <c r="D468" s="17"/>
      <c r="E468" s="2">
        <v>0</v>
      </c>
      <c r="F468" s="2">
        <v>0</v>
      </c>
      <c r="G468" s="2">
        <v>0</v>
      </c>
      <c r="H468" s="2">
        <f t="shared" si="91"/>
        <v>0</v>
      </c>
      <c r="I468" s="5">
        <f t="shared" si="92"/>
        <v>0</v>
      </c>
      <c r="K468" s="56" t="s">
        <v>11</v>
      </c>
      <c r="L468" s="57"/>
      <c r="M468" s="60">
        <f>SUM(H464:H469)</f>
        <v>0</v>
      </c>
      <c r="N468" s="35"/>
      <c r="O468" s="35"/>
    </row>
    <row r="469" spans="1:15" ht="16.5" thickBot="1">
      <c r="A469" s="64"/>
      <c r="B469" s="37">
        <v>6</v>
      </c>
      <c r="C469" s="6"/>
      <c r="D469" s="18"/>
      <c r="E469" s="7">
        <v>0</v>
      </c>
      <c r="F469" s="7">
        <v>0</v>
      </c>
      <c r="G469" s="7">
        <v>0</v>
      </c>
      <c r="H469" s="7">
        <f t="shared" si="91"/>
        <v>0</v>
      </c>
      <c r="I469" s="8">
        <f t="shared" si="92"/>
        <v>0</v>
      </c>
      <c r="K469" s="58"/>
      <c r="L469" s="59"/>
      <c r="M469" s="61"/>
      <c r="N469" s="35"/>
      <c r="O469" s="35"/>
    </row>
    <row r="470" spans="1:15" ht="15.75">
      <c r="A470" s="43"/>
      <c r="B470" s="43"/>
      <c r="C470" s="36"/>
      <c r="D470" s="44"/>
      <c r="E470" s="45"/>
      <c r="F470" s="45"/>
      <c r="G470" s="45"/>
      <c r="H470" s="45"/>
      <c r="I470" s="45"/>
      <c r="K470" s="46"/>
      <c r="L470" s="46"/>
      <c r="M470" s="47"/>
      <c r="N470" s="35"/>
      <c r="O470" s="35"/>
    </row>
    <row r="471" ht="16.5" thickBot="1"/>
    <row r="472" spans="1:9" ht="16.5" thickBot="1">
      <c r="A472" s="62">
        <v>48</v>
      </c>
      <c r="B472" s="65" t="s">
        <v>7</v>
      </c>
      <c r="C472" s="65"/>
      <c r="D472" s="41"/>
      <c r="E472" s="65" t="s">
        <v>8</v>
      </c>
      <c r="F472" s="65"/>
      <c r="G472" s="66"/>
      <c r="H472" s="66"/>
      <c r="I472" s="67"/>
    </row>
    <row r="473" spans="1:15" ht="47.25">
      <c r="A473" s="63"/>
      <c r="B473" s="4" t="s">
        <v>0</v>
      </c>
      <c r="C473" s="4" t="s">
        <v>4</v>
      </c>
      <c r="D473" s="4" t="s">
        <v>5</v>
      </c>
      <c r="E473" s="28" t="s">
        <v>1</v>
      </c>
      <c r="F473" s="28" t="s">
        <v>2</v>
      </c>
      <c r="G473" s="28" t="s">
        <v>3</v>
      </c>
      <c r="H473" s="28" t="s">
        <v>24</v>
      </c>
      <c r="I473" s="29" t="s">
        <v>6</v>
      </c>
      <c r="K473" s="68" t="s">
        <v>9</v>
      </c>
      <c r="L473" s="69"/>
      <c r="M473" s="69"/>
      <c r="N473" s="69"/>
      <c r="O473" s="48">
        <f>SUM(LARGE(E474:E479,1)+(LARGE(E474:E479,2)+(LARGE(E474:E479,3)+(LARGE(F474:F479,1))+(LARGE(F474:F479,2))+(LARGE(F474:F479,3))+(LARGE(G474:G479,1))+(LARGE(G474:G479,2)+(LARGE(G474:G479,3))))))</f>
        <v>0</v>
      </c>
    </row>
    <row r="474" spans="1:15" ht="15.75">
      <c r="A474" s="63"/>
      <c r="B474" s="33">
        <v>1</v>
      </c>
      <c r="C474" s="3"/>
      <c r="D474" s="17"/>
      <c r="E474" s="2">
        <v>0</v>
      </c>
      <c r="F474" s="2">
        <v>0</v>
      </c>
      <c r="G474" s="2">
        <v>0</v>
      </c>
      <c r="H474" s="2">
        <f aca="true" t="shared" si="93" ref="H474:H479">SUM(E474:G474)</f>
        <v>0</v>
      </c>
      <c r="I474" s="5">
        <f aca="true" t="shared" si="94" ref="I474:I479">LARGE(E474:G474,1)</f>
        <v>0</v>
      </c>
      <c r="K474" s="51">
        <f>G472</f>
        <v>0</v>
      </c>
      <c r="L474" s="52"/>
      <c r="M474" s="52"/>
      <c r="N474" s="52"/>
      <c r="O474" s="49"/>
    </row>
    <row r="475" spans="1:15" ht="15.75">
      <c r="A475" s="63"/>
      <c r="B475" s="33">
        <v>2</v>
      </c>
      <c r="C475" s="3"/>
      <c r="D475" s="17"/>
      <c r="E475" s="2">
        <v>0</v>
      </c>
      <c r="F475" s="2">
        <v>0</v>
      </c>
      <c r="G475" s="2">
        <v>0</v>
      </c>
      <c r="H475" s="2">
        <f t="shared" si="93"/>
        <v>0</v>
      </c>
      <c r="I475" s="5">
        <f t="shared" si="94"/>
        <v>0</v>
      </c>
      <c r="K475" s="53" t="s">
        <v>10</v>
      </c>
      <c r="L475" s="52"/>
      <c r="M475" s="52"/>
      <c r="N475" s="52"/>
      <c r="O475" s="49"/>
    </row>
    <row r="476" spans="1:15" ht="16.5" thickBot="1">
      <c r="A476" s="63"/>
      <c r="B476" s="33">
        <v>3</v>
      </c>
      <c r="C476" s="3"/>
      <c r="D476" s="17"/>
      <c r="E476" s="2">
        <v>0</v>
      </c>
      <c r="F476" s="2">
        <v>0</v>
      </c>
      <c r="G476" s="2">
        <v>0</v>
      </c>
      <c r="H476" s="2">
        <f t="shared" si="93"/>
        <v>0</v>
      </c>
      <c r="I476" s="5">
        <f t="shared" si="94"/>
        <v>0</v>
      </c>
      <c r="K476" s="54">
        <f>D472</f>
        <v>0</v>
      </c>
      <c r="L476" s="55"/>
      <c r="M476" s="55"/>
      <c r="N476" s="55"/>
      <c r="O476" s="50"/>
    </row>
    <row r="477" spans="1:15" ht="16.5" thickBot="1">
      <c r="A477" s="63"/>
      <c r="B477" s="33">
        <v>4</v>
      </c>
      <c r="C477" s="3"/>
      <c r="D477" s="17"/>
      <c r="E477" s="2">
        <v>0</v>
      </c>
      <c r="F477" s="2">
        <v>0</v>
      </c>
      <c r="G477" s="2">
        <v>0</v>
      </c>
      <c r="H477" s="2">
        <f t="shared" si="93"/>
        <v>0</v>
      </c>
      <c r="I477" s="5">
        <f t="shared" si="94"/>
        <v>0</v>
      </c>
      <c r="K477" s="36"/>
      <c r="L477" s="35"/>
      <c r="M477" s="35"/>
      <c r="N477" s="35"/>
      <c r="O477" s="35"/>
    </row>
    <row r="478" spans="1:15" ht="15.75">
      <c r="A478" s="63"/>
      <c r="B478" s="33">
        <v>5</v>
      </c>
      <c r="C478" s="3"/>
      <c r="D478" s="17"/>
      <c r="E478" s="2">
        <v>0</v>
      </c>
      <c r="F478" s="2">
        <v>0</v>
      </c>
      <c r="G478" s="2">
        <v>0</v>
      </c>
      <c r="H478" s="2">
        <f t="shared" si="93"/>
        <v>0</v>
      </c>
      <c r="I478" s="5">
        <f t="shared" si="94"/>
        <v>0</v>
      </c>
      <c r="K478" s="56" t="s">
        <v>11</v>
      </c>
      <c r="L478" s="57"/>
      <c r="M478" s="60">
        <f>SUM(H474:H479)</f>
        <v>0</v>
      </c>
      <c r="N478" s="35"/>
      <c r="O478" s="35"/>
    </row>
    <row r="479" spans="1:15" ht="16.5" thickBot="1">
      <c r="A479" s="64"/>
      <c r="B479" s="37">
        <v>6</v>
      </c>
      <c r="C479" s="6"/>
      <c r="D479" s="18"/>
      <c r="E479" s="7">
        <v>0</v>
      </c>
      <c r="F479" s="7">
        <v>0</v>
      </c>
      <c r="G479" s="7">
        <v>0</v>
      </c>
      <c r="H479" s="7">
        <f t="shared" si="93"/>
        <v>0</v>
      </c>
      <c r="I479" s="8">
        <f t="shared" si="94"/>
        <v>0</v>
      </c>
      <c r="K479" s="58"/>
      <c r="L479" s="59"/>
      <c r="M479" s="61"/>
      <c r="N479" s="35"/>
      <c r="O479" s="35"/>
    </row>
    <row r="480" spans="1:15" ht="15.75">
      <c r="A480" s="43"/>
      <c r="B480" s="43"/>
      <c r="C480" s="36"/>
      <c r="D480" s="44"/>
      <c r="E480" s="45"/>
      <c r="F480" s="45"/>
      <c r="G480" s="45"/>
      <c r="H480" s="45"/>
      <c r="I480" s="45"/>
      <c r="K480" s="46"/>
      <c r="L480" s="46"/>
      <c r="M480" s="47"/>
      <c r="N480" s="35"/>
      <c r="O480" s="35"/>
    </row>
    <row r="481" ht="16.5" thickBot="1"/>
    <row r="482" spans="1:9" ht="16.5" thickBot="1">
      <c r="A482" s="62">
        <v>49</v>
      </c>
      <c r="B482" s="65" t="s">
        <v>7</v>
      </c>
      <c r="C482" s="65"/>
      <c r="D482" s="41"/>
      <c r="E482" s="65" t="s">
        <v>8</v>
      </c>
      <c r="F482" s="65"/>
      <c r="G482" s="66"/>
      <c r="H482" s="66"/>
      <c r="I482" s="67"/>
    </row>
    <row r="483" spans="1:15" ht="47.25">
      <c r="A483" s="63"/>
      <c r="B483" s="4" t="s">
        <v>0</v>
      </c>
      <c r="C483" s="4" t="s">
        <v>4</v>
      </c>
      <c r="D483" s="4" t="s">
        <v>5</v>
      </c>
      <c r="E483" s="28" t="s">
        <v>1</v>
      </c>
      <c r="F483" s="28" t="s">
        <v>2</v>
      </c>
      <c r="G483" s="28" t="s">
        <v>3</v>
      </c>
      <c r="H483" s="28" t="s">
        <v>24</v>
      </c>
      <c r="I483" s="29" t="s">
        <v>6</v>
      </c>
      <c r="K483" s="68" t="s">
        <v>9</v>
      </c>
      <c r="L483" s="69"/>
      <c r="M483" s="69"/>
      <c r="N483" s="69"/>
      <c r="O483" s="48">
        <f>SUM(LARGE(E484:E489,1)+(LARGE(E484:E489,2)+(LARGE(E484:E489,3)+(LARGE(F484:F489,1))+(LARGE(F484:F489,2))+(LARGE(F484:F489,3))+(LARGE(G484:G489,1))+(LARGE(G484:G489,2)+(LARGE(G484:G489,3))))))</f>
        <v>0</v>
      </c>
    </row>
    <row r="484" spans="1:15" ht="15.75">
      <c r="A484" s="63"/>
      <c r="B484" s="33">
        <v>1</v>
      </c>
      <c r="C484" s="3"/>
      <c r="D484" s="17"/>
      <c r="E484" s="2">
        <v>0</v>
      </c>
      <c r="F484" s="2">
        <v>0</v>
      </c>
      <c r="G484" s="2">
        <v>0</v>
      </c>
      <c r="H484" s="2">
        <f aca="true" t="shared" si="95" ref="H484:H489">SUM(E484:G484)</f>
        <v>0</v>
      </c>
      <c r="I484" s="5">
        <f aca="true" t="shared" si="96" ref="I484:I489">LARGE(E484:G484,1)</f>
        <v>0</v>
      </c>
      <c r="K484" s="51">
        <f>G482</f>
        <v>0</v>
      </c>
      <c r="L484" s="52"/>
      <c r="M484" s="52"/>
      <c r="N484" s="52"/>
      <c r="O484" s="49"/>
    </row>
    <row r="485" spans="1:15" ht="15.75">
      <c r="A485" s="63"/>
      <c r="B485" s="33">
        <v>2</v>
      </c>
      <c r="C485" s="3"/>
      <c r="D485" s="17"/>
      <c r="E485" s="2">
        <v>0</v>
      </c>
      <c r="F485" s="2">
        <v>0</v>
      </c>
      <c r="G485" s="2">
        <v>0</v>
      </c>
      <c r="H485" s="2">
        <f t="shared" si="95"/>
        <v>0</v>
      </c>
      <c r="I485" s="5">
        <f t="shared" si="96"/>
        <v>0</v>
      </c>
      <c r="K485" s="53" t="s">
        <v>10</v>
      </c>
      <c r="L485" s="52"/>
      <c r="M485" s="52"/>
      <c r="N485" s="52"/>
      <c r="O485" s="49"/>
    </row>
    <row r="486" spans="1:15" ht="16.5" thickBot="1">
      <c r="A486" s="63"/>
      <c r="B486" s="33">
        <v>3</v>
      </c>
      <c r="C486" s="3"/>
      <c r="D486" s="17"/>
      <c r="E486" s="2">
        <v>0</v>
      </c>
      <c r="F486" s="2">
        <v>0</v>
      </c>
      <c r="G486" s="2">
        <v>0</v>
      </c>
      <c r="H486" s="2">
        <f t="shared" si="95"/>
        <v>0</v>
      </c>
      <c r="I486" s="5">
        <f t="shared" si="96"/>
        <v>0</v>
      </c>
      <c r="K486" s="54">
        <f>D482</f>
        <v>0</v>
      </c>
      <c r="L486" s="55"/>
      <c r="M486" s="55"/>
      <c r="N486" s="55"/>
      <c r="O486" s="50"/>
    </row>
    <row r="487" spans="1:15" ht="16.5" thickBot="1">
      <c r="A487" s="63"/>
      <c r="B487" s="33">
        <v>4</v>
      </c>
      <c r="C487" s="3"/>
      <c r="D487" s="17"/>
      <c r="E487" s="2">
        <v>0</v>
      </c>
      <c r="F487" s="2">
        <v>0</v>
      </c>
      <c r="G487" s="2">
        <v>0</v>
      </c>
      <c r="H487" s="2">
        <f t="shared" si="95"/>
        <v>0</v>
      </c>
      <c r="I487" s="5">
        <f t="shared" si="96"/>
        <v>0</v>
      </c>
      <c r="K487" s="36"/>
      <c r="L487" s="35"/>
      <c r="M487" s="35"/>
      <c r="N487" s="35"/>
      <c r="O487" s="35"/>
    </row>
    <row r="488" spans="1:15" ht="15.75">
      <c r="A488" s="63"/>
      <c r="B488" s="33">
        <v>5</v>
      </c>
      <c r="C488" s="3"/>
      <c r="D488" s="17"/>
      <c r="E488" s="2">
        <v>0</v>
      </c>
      <c r="F488" s="2">
        <v>0</v>
      </c>
      <c r="G488" s="2">
        <v>0</v>
      </c>
      <c r="H488" s="2">
        <f t="shared" si="95"/>
        <v>0</v>
      </c>
      <c r="I488" s="5">
        <f t="shared" si="96"/>
        <v>0</v>
      </c>
      <c r="K488" s="56" t="s">
        <v>11</v>
      </c>
      <c r="L488" s="57"/>
      <c r="M488" s="60">
        <f>SUM(H484:H489)</f>
        <v>0</v>
      </c>
      <c r="N488" s="35"/>
      <c r="O488" s="35"/>
    </row>
    <row r="489" spans="1:15" ht="16.5" thickBot="1">
      <c r="A489" s="64"/>
      <c r="B489" s="37">
        <v>6</v>
      </c>
      <c r="C489" s="6"/>
      <c r="D489" s="18"/>
      <c r="E489" s="7">
        <v>0</v>
      </c>
      <c r="F489" s="7">
        <v>0</v>
      </c>
      <c r="G489" s="7">
        <v>0</v>
      </c>
      <c r="H489" s="7">
        <f t="shared" si="95"/>
        <v>0</v>
      </c>
      <c r="I489" s="8">
        <f t="shared" si="96"/>
        <v>0</v>
      </c>
      <c r="K489" s="58"/>
      <c r="L489" s="59"/>
      <c r="M489" s="61"/>
      <c r="N489" s="35"/>
      <c r="O489" s="35"/>
    </row>
    <row r="490" spans="1:15" ht="15.75">
      <c r="A490" s="43"/>
      <c r="B490" s="43"/>
      <c r="C490" s="36"/>
      <c r="D490" s="44"/>
      <c r="E490" s="45"/>
      <c r="F490" s="45"/>
      <c r="G490" s="45"/>
      <c r="H490" s="45"/>
      <c r="I490" s="45"/>
      <c r="K490" s="46"/>
      <c r="L490" s="46"/>
      <c r="M490" s="47"/>
      <c r="N490" s="35"/>
      <c r="O490" s="35"/>
    </row>
    <row r="491" ht="16.5" thickBot="1"/>
    <row r="492" spans="1:9" ht="16.5" thickBot="1">
      <c r="A492" s="62">
        <v>50</v>
      </c>
      <c r="B492" s="65" t="s">
        <v>7</v>
      </c>
      <c r="C492" s="65"/>
      <c r="D492" s="41"/>
      <c r="E492" s="65" t="s">
        <v>8</v>
      </c>
      <c r="F492" s="65"/>
      <c r="G492" s="66"/>
      <c r="H492" s="66"/>
      <c r="I492" s="67"/>
    </row>
    <row r="493" spans="1:15" ht="47.25">
      <c r="A493" s="63"/>
      <c r="B493" s="4" t="s">
        <v>0</v>
      </c>
      <c r="C493" s="4" t="s">
        <v>4</v>
      </c>
      <c r="D493" s="4" t="s">
        <v>5</v>
      </c>
      <c r="E493" s="28" t="s">
        <v>1</v>
      </c>
      <c r="F493" s="28" t="s">
        <v>2</v>
      </c>
      <c r="G493" s="28" t="s">
        <v>3</v>
      </c>
      <c r="H493" s="28" t="s">
        <v>24</v>
      </c>
      <c r="I493" s="29" t="s">
        <v>6</v>
      </c>
      <c r="K493" s="68" t="s">
        <v>9</v>
      </c>
      <c r="L493" s="69"/>
      <c r="M493" s="69"/>
      <c r="N493" s="69"/>
      <c r="O493" s="48">
        <f>SUM(LARGE(E494:E499,1)+(LARGE(E494:E499,2)+(LARGE(E494:E499,3)+(LARGE(F494:F499,1))+(LARGE(F494:F499,2))+(LARGE(F494:F499,3))+(LARGE(G494:G499,1))+(LARGE(G494:G499,2)+(LARGE(G494:G499,3))))))</f>
        <v>0</v>
      </c>
    </row>
    <row r="494" spans="1:15" ht="15.75">
      <c r="A494" s="63"/>
      <c r="B494" s="33">
        <v>1</v>
      </c>
      <c r="C494" s="3"/>
      <c r="D494" s="17"/>
      <c r="E494" s="2">
        <v>0</v>
      </c>
      <c r="F494" s="2">
        <v>0</v>
      </c>
      <c r="G494" s="2">
        <v>0</v>
      </c>
      <c r="H494" s="2">
        <f aca="true" t="shared" si="97" ref="H494:H499">SUM(E494:G494)</f>
        <v>0</v>
      </c>
      <c r="I494" s="5">
        <f aca="true" t="shared" si="98" ref="I494:I499">LARGE(E494:G494,1)</f>
        <v>0</v>
      </c>
      <c r="K494" s="51">
        <f>G492</f>
        <v>0</v>
      </c>
      <c r="L494" s="52"/>
      <c r="M494" s="52"/>
      <c r="N494" s="52"/>
      <c r="O494" s="49"/>
    </row>
    <row r="495" spans="1:15" ht="15.75">
      <c r="A495" s="63"/>
      <c r="B495" s="33">
        <v>2</v>
      </c>
      <c r="C495" s="3"/>
      <c r="D495" s="17"/>
      <c r="E495" s="2">
        <v>0</v>
      </c>
      <c r="F495" s="2">
        <v>0</v>
      </c>
      <c r="G495" s="2">
        <v>0</v>
      </c>
      <c r="H495" s="2">
        <f t="shared" si="97"/>
        <v>0</v>
      </c>
      <c r="I495" s="5">
        <f t="shared" si="98"/>
        <v>0</v>
      </c>
      <c r="K495" s="53" t="s">
        <v>10</v>
      </c>
      <c r="L495" s="52"/>
      <c r="M495" s="52"/>
      <c r="N495" s="52"/>
      <c r="O495" s="49"/>
    </row>
    <row r="496" spans="1:15" ht="16.5" thickBot="1">
      <c r="A496" s="63"/>
      <c r="B496" s="33">
        <v>3</v>
      </c>
      <c r="C496" s="3"/>
      <c r="D496" s="17"/>
      <c r="E496" s="2">
        <v>0</v>
      </c>
      <c r="F496" s="2">
        <v>0</v>
      </c>
      <c r="G496" s="2">
        <v>0</v>
      </c>
      <c r="H496" s="2">
        <f t="shared" si="97"/>
        <v>0</v>
      </c>
      <c r="I496" s="5">
        <f t="shared" si="98"/>
        <v>0</v>
      </c>
      <c r="K496" s="54">
        <f>D492</f>
        <v>0</v>
      </c>
      <c r="L496" s="55"/>
      <c r="M496" s="55"/>
      <c r="N496" s="55"/>
      <c r="O496" s="50"/>
    </row>
    <row r="497" spans="1:15" ht="16.5" thickBot="1">
      <c r="A497" s="63"/>
      <c r="B497" s="33">
        <v>4</v>
      </c>
      <c r="C497" s="3"/>
      <c r="D497" s="17"/>
      <c r="E497" s="2">
        <v>0</v>
      </c>
      <c r="F497" s="2">
        <v>0</v>
      </c>
      <c r="G497" s="2">
        <v>0</v>
      </c>
      <c r="H497" s="2">
        <f t="shared" si="97"/>
        <v>0</v>
      </c>
      <c r="I497" s="5">
        <f t="shared" si="98"/>
        <v>0</v>
      </c>
      <c r="K497" s="36"/>
      <c r="L497" s="35"/>
      <c r="M497" s="35"/>
      <c r="N497" s="35"/>
      <c r="O497" s="35"/>
    </row>
    <row r="498" spans="1:15" ht="15.75">
      <c r="A498" s="63"/>
      <c r="B498" s="33">
        <v>5</v>
      </c>
      <c r="C498" s="3"/>
      <c r="D498" s="17"/>
      <c r="E498" s="2">
        <v>0</v>
      </c>
      <c r="F498" s="2">
        <v>0</v>
      </c>
      <c r="G498" s="2">
        <v>0</v>
      </c>
      <c r="H498" s="2">
        <f t="shared" si="97"/>
        <v>0</v>
      </c>
      <c r="I498" s="5">
        <f t="shared" si="98"/>
        <v>0</v>
      </c>
      <c r="K498" s="56" t="s">
        <v>11</v>
      </c>
      <c r="L498" s="57"/>
      <c r="M498" s="60">
        <f>SUM(H494:H499)</f>
        <v>0</v>
      </c>
      <c r="N498" s="35"/>
      <c r="O498" s="35"/>
    </row>
    <row r="499" spans="1:15" ht="16.5" thickBot="1">
      <c r="A499" s="64"/>
      <c r="B499" s="37">
        <v>6</v>
      </c>
      <c r="C499" s="6"/>
      <c r="D499" s="18"/>
      <c r="E499" s="7">
        <v>0</v>
      </c>
      <c r="F499" s="7">
        <v>0</v>
      </c>
      <c r="G499" s="7">
        <v>0</v>
      </c>
      <c r="H499" s="7">
        <f t="shared" si="97"/>
        <v>0</v>
      </c>
      <c r="I499" s="8">
        <f t="shared" si="98"/>
        <v>0</v>
      </c>
      <c r="K499" s="58"/>
      <c r="L499" s="59"/>
      <c r="M499" s="61"/>
      <c r="N499" s="35"/>
      <c r="O499" s="35"/>
    </row>
  </sheetData>
  <sheetProtection/>
  <mergeCells count="551">
    <mergeCell ref="A482:A489"/>
    <mergeCell ref="O493:O496"/>
    <mergeCell ref="K494:N494"/>
    <mergeCell ref="K495:N495"/>
    <mergeCell ref="K496:N496"/>
    <mergeCell ref="A492:A499"/>
    <mergeCell ref="B492:C492"/>
    <mergeCell ref="E492:F492"/>
    <mergeCell ref="G492:I492"/>
    <mergeCell ref="K493:N493"/>
    <mergeCell ref="K498:L499"/>
    <mergeCell ref="M498:M499"/>
    <mergeCell ref="K483:N483"/>
    <mergeCell ref="O483:O486"/>
    <mergeCell ref="K484:N484"/>
    <mergeCell ref="K485:N485"/>
    <mergeCell ref="K486:N486"/>
    <mergeCell ref="K488:L489"/>
    <mergeCell ref="M488:M489"/>
    <mergeCell ref="B482:C482"/>
    <mergeCell ref="E482:F482"/>
    <mergeCell ref="G482:I482"/>
    <mergeCell ref="O473:O476"/>
    <mergeCell ref="K474:N474"/>
    <mergeCell ref="K475:N475"/>
    <mergeCell ref="K476:N476"/>
    <mergeCell ref="A472:A479"/>
    <mergeCell ref="B472:C472"/>
    <mergeCell ref="E472:F472"/>
    <mergeCell ref="G472:I472"/>
    <mergeCell ref="K473:N473"/>
    <mergeCell ref="K478:L479"/>
    <mergeCell ref="M478:M479"/>
    <mergeCell ref="K463:N463"/>
    <mergeCell ref="O463:O466"/>
    <mergeCell ref="K464:N464"/>
    <mergeCell ref="K465:N465"/>
    <mergeCell ref="K466:N466"/>
    <mergeCell ref="K468:L469"/>
    <mergeCell ref="M468:M469"/>
    <mergeCell ref="A442:A449"/>
    <mergeCell ref="B462:C462"/>
    <mergeCell ref="E462:F462"/>
    <mergeCell ref="G462:I462"/>
    <mergeCell ref="O453:O456"/>
    <mergeCell ref="K454:N454"/>
    <mergeCell ref="K455:N455"/>
    <mergeCell ref="K456:N456"/>
    <mergeCell ref="A462:A469"/>
    <mergeCell ref="A452:A459"/>
    <mergeCell ref="B452:C452"/>
    <mergeCell ref="E452:F452"/>
    <mergeCell ref="G452:I452"/>
    <mergeCell ref="K453:N453"/>
    <mergeCell ref="K458:L459"/>
    <mergeCell ref="M458:M459"/>
    <mergeCell ref="K443:N443"/>
    <mergeCell ref="O443:O446"/>
    <mergeCell ref="K444:N444"/>
    <mergeCell ref="K445:N445"/>
    <mergeCell ref="K446:N446"/>
    <mergeCell ref="K448:L449"/>
    <mergeCell ref="M448:M449"/>
    <mergeCell ref="B442:C442"/>
    <mergeCell ref="E442:F442"/>
    <mergeCell ref="G442:I442"/>
    <mergeCell ref="O433:O436"/>
    <mergeCell ref="K434:N434"/>
    <mergeCell ref="K435:N435"/>
    <mergeCell ref="K436:N436"/>
    <mergeCell ref="A432:A439"/>
    <mergeCell ref="B432:C432"/>
    <mergeCell ref="E432:F432"/>
    <mergeCell ref="G432:I432"/>
    <mergeCell ref="K433:N433"/>
    <mergeCell ref="K438:L439"/>
    <mergeCell ref="M438:M439"/>
    <mergeCell ref="K423:N423"/>
    <mergeCell ref="O423:O426"/>
    <mergeCell ref="K424:N424"/>
    <mergeCell ref="K425:N425"/>
    <mergeCell ref="K426:N426"/>
    <mergeCell ref="K428:L429"/>
    <mergeCell ref="M428:M429"/>
    <mergeCell ref="A402:A409"/>
    <mergeCell ref="B422:C422"/>
    <mergeCell ref="E422:F422"/>
    <mergeCell ref="G422:I422"/>
    <mergeCell ref="O413:O416"/>
    <mergeCell ref="K414:N414"/>
    <mergeCell ref="K415:N415"/>
    <mergeCell ref="K416:N416"/>
    <mergeCell ref="A422:A429"/>
    <mergeCell ref="A412:A419"/>
    <mergeCell ref="B412:C412"/>
    <mergeCell ref="E412:F412"/>
    <mergeCell ref="G412:I412"/>
    <mergeCell ref="K413:N413"/>
    <mergeCell ref="K418:L419"/>
    <mergeCell ref="M418:M419"/>
    <mergeCell ref="K403:N403"/>
    <mergeCell ref="O403:O406"/>
    <mergeCell ref="K404:N404"/>
    <mergeCell ref="K405:N405"/>
    <mergeCell ref="K406:N406"/>
    <mergeCell ref="K408:L409"/>
    <mergeCell ref="M408:M409"/>
    <mergeCell ref="G232:I232"/>
    <mergeCell ref="G242:I242"/>
    <mergeCell ref="G252:I252"/>
    <mergeCell ref="G262:I262"/>
    <mergeCell ref="B402:C402"/>
    <mergeCell ref="E402:F402"/>
    <mergeCell ref="G402:I402"/>
    <mergeCell ref="G272:I272"/>
    <mergeCell ref="G282:I282"/>
    <mergeCell ref="G292:I292"/>
    <mergeCell ref="G172:I172"/>
    <mergeCell ref="G182:I182"/>
    <mergeCell ref="G192:I192"/>
    <mergeCell ref="G202:I202"/>
    <mergeCell ref="G212:I212"/>
    <mergeCell ref="G222:I222"/>
    <mergeCell ref="G112:I112"/>
    <mergeCell ref="G122:I122"/>
    <mergeCell ref="G132:I132"/>
    <mergeCell ref="G142:I142"/>
    <mergeCell ref="G152:I152"/>
    <mergeCell ref="G162:I162"/>
    <mergeCell ref="K298:L299"/>
    <mergeCell ref="M298:M299"/>
    <mergeCell ref="G32:I32"/>
    <mergeCell ref="G42:I42"/>
    <mergeCell ref="G52:I52"/>
    <mergeCell ref="G62:I62"/>
    <mergeCell ref="G72:I72"/>
    <mergeCell ref="G82:I82"/>
    <mergeCell ref="G92:I92"/>
    <mergeCell ref="G102:I102"/>
    <mergeCell ref="K288:L289"/>
    <mergeCell ref="M288:M289"/>
    <mergeCell ref="K293:N293"/>
    <mergeCell ref="O293:O296"/>
    <mergeCell ref="K294:N294"/>
    <mergeCell ref="K295:N295"/>
    <mergeCell ref="K296:N296"/>
    <mergeCell ref="K278:L279"/>
    <mergeCell ref="M278:M279"/>
    <mergeCell ref="K283:N283"/>
    <mergeCell ref="O283:O286"/>
    <mergeCell ref="K284:N284"/>
    <mergeCell ref="K285:N285"/>
    <mergeCell ref="K286:N286"/>
    <mergeCell ref="K268:L269"/>
    <mergeCell ref="M268:M269"/>
    <mergeCell ref="K273:N273"/>
    <mergeCell ref="O273:O276"/>
    <mergeCell ref="K274:N274"/>
    <mergeCell ref="K275:N275"/>
    <mergeCell ref="K276:N276"/>
    <mergeCell ref="K258:L259"/>
    <mergeCell ref="M258:M259"/>
    <mergeCell ref="K263:N263"/>
    <mergeCell ref="O263:O266"/>
    <mergeCell ref="K264:N264"/>
    <mergeCell ref="K265:N265"/>
    <mergeCell ref="K266:N266"/>
    <mergeCell ref="K248:L249"/>
    <mergeCell ref="M248:M249"/>
    <mergeCell ref="K253:N253"/>
    <mergeCell ref="O253:O256"/>
    <mergeCell ref="K254:N254"/>
    <mergeCell ref="K255:N255"/>
    <mergeCell ref="K256:N256"/>
    <mergeCell ref="K238:L239"/>
    <mergeCell ref="M238:M239"/>
    <mergeCell ref="K243:N243"/>
    <mergeCell ref="O243:O246"/>
    <mergeCell ref="K244:N244"/>
    <mergeCell ref="K245:N245"/>
    <mergeCell ref="K246:N246"/>
    <mergeCell ref="K228:L229"/>
    <mergeCell ref="M228:M229"/>
    <mergeCell ref="K233:N233"/>
    <mergeCell ref="O233:O236"/>
    <mergeCell ref="K234:N234"/>
    <mergeCell ref="K235:N235"/>
    <mergeCell ref="K236:N236"/>
    <mergeCell ref="K218:L219"/>
    <mergeCell ref="M218:M219"/>
    <mergeCell ref="K223:N223"/>
    <mergeCell ref="O223:O226"/>
    <mergeCell ref="K224:N224"/>
    <mergeCell ref="K225:N225"/>
    <mergeCell ref="K226:N226"/>
    <mergeCell ref="K208:L209"/>
    <mergeCell ref="M208:M209"/>
    <mergeCell ref="K213:N213"/>
    <mergeCell ref="O213:O216"/>
    <mergeCell ref="K214:N214"/>
    <mergeCell ref="K215:N215"/>
    <mergeCell ref="K216:N216"/>
    <mergeCell ref="K198:L199"/>
    <mergeCell ref="M198:M199"/>
    <mergeCell ref="K203:N203"/>
    <mergeCell ref="O203:O206"/>
    <mergeCell ref="K204:N204"/>
    <mergeCell ref="K205:N205"/>
    <mergeCell ref="K206:N206"/>
    <mergeCell ref="K188:L189"/>
    <mergeCell ref="M188:M189"/>
    <mergeCell ref="K193:N193"/>
    <mergeCell ref="O193:O196"/>
    <mergeCell ref="K194:N194"/>
    <mergeCell ref="K195:N195"/>
    <mergeCell ref="K196:N196"/>
    <mergeCell ref="K178:L179"/>
    <mergeCell ref="M178:M179"/>
    <mergeCell ref="K183:N183"/>
    <mergeCell ref="O183:O186"/>
    <mergeCell ref="K184:N184"/>
    <mergeCell ref="K185:N185"/>
    <mergeCell ref="K186:N186"/>
    <mergeCell ref="K168:L169"/>
    <mergeCell ref="M168:M169"/>
    <mergeCell ref="K173:N173"/>
    <mergeCell ref="O173:O176"/>
    <mergeCell ref="K174:N174"/>
    <mergeCell ref="K175:N175"/>
    <mergeCell ref="K176:N176"/>
    <mergeCell ref="K158:L159"/>
    <mergeCell ref="M158:M159"/>
    <mergeCell ref="K163:N163"/>
    <mergeCell ref="O163:O166"/>
    <mergeCell ref="K164:N164"/>
    <mergeCell ref="K165:N165"/>
    <mergeCell ref="K166:N166"/>
    <mergeCell ref="K148:L149"/>
    <mergeCell ref="M148:M149"/>
    <mergeCell ref="K153:N153"/>
    <mergeCell ref="O153:O156"/>
    <mergeCell ref="K154:N154"/>
    <mergeCell ref="K155:N155"/>
    <mergeCell ref="K156:N156"/>
    <mergeCell ref="K138:L139"/>
    <mergeCell ref="M138:M139"/>
    <mergeCell ref="K143:N143"/>
    <mergeCell ref="O143:O146"/>
    <mergeCell ref="K144:N144"/>
    <mergeCell ref="K145:N145"/>
    <mergeCell ref="K146:N146"/>
    <mergeCell ref="K128:L129"/>
    <mergeCell ref="M128:M129"/>
    <mergeCell ref="K133:N133"/>
    <mergeCell ref="O133:O136"/>
    <mergeCell ref="K134:N134"/>
    <mergeCell ref="K135:N135"/>
    <mergeCell ref="K136:N136"/>
    <mergeCell ref="K118:L119"/>
    <mergeCell ref="M118:M119"/>
    <mergeCell ref="K123:N123"/>
    <mergeCell ref="O123:O126"/>
    <mergeCell ref="K124:N124"/>
    <mergeCell ref="K125:N125"/>
    <mergeCell ref="K126:N126"/>
    <mergeCell ref="K108:L109"/>
    <mergeCell ref="M108:M109"/>
    <mergeCell ref="K113:N113"/>
    <mergeCell ref="O113:O116"/>
    <mergeCell ref="K114:N114"/>
    <mergeCell ref="K115:N115"/>
    <mergeCell ref="K116:N116"/>
    <mergeCell ref="K98:L99"/>
    <mergeCell ref="M98:M99"/>
    <mergeCell ref="K103:N103"/>
    <mergeCell ref="O103:O106"/>
    <mergeCell ref="K104:N104"/>
    <mergeCell ref="K105:N105"/>
    <mergeCell ref="K106:N106"/>
    <mergeCell ref="K88:L89"/>
    <mergeCell ref="M88:M89"/>
    <mergeCell ref="K85:N85"/>
    <mergeCell ref="K93:N93"/>
    <mergeCell ref="O93:O96"/>
    <mergeCell ref="K94:N94"/>
    <mergeCell ref="K95:N95"/>
    <mergeCell ref="K96:N96"/>
    <mergeCell ref="K78:L79"/>
    <mergeCell ref="M78:M79"/>
    <mergeCell ref="K83:N83"/>
    <mergeCell ref="K84:N84"/>
    <mergeCell ref="O83:O86"/>
    <mergeCell ref="K86:N86"/>
    <mergeCell ref="K68:L69"/>
    <mergeCell ref="M68:M69"/>
    <mergeCell ref="K73:N73"/>
    <mergeCell ref="O73:O76"/>
    <mergeCell ref="K74:N74"/>
    <mergeCell ref="K75:N75"/>
    <mergeCell ref="K76:N76"/>
    <mergeCell ref="K58:L59"/>
    <mergeCell ref="M58:M59"/>
    <mergeCell ref="K63:N63"/>
    <mergeCell ref="O63:O66"/>
    <mergeCell ref="K64:N64"/>
    <mergeCell ref="K65:N65"/>
    <mergeCell ref="K66:N66"/>
    <mergeCell ref="K48:L49"/>
    <mergeCell ref="M48:M49"/>
    <mergeCell ref="K53:N53"/>
    <mergeCell ref="O53:O56"/>
    <mergeCell ref="K54:N54"/>
    <mergeCell ref="K55:N55"/>
    <mergeCell ref="K56:N56"/>
    <mergeCell ref="K38:L39"/>
    <mergeCell ref="M38:M39"/>
    <mergeCell ref="K43:N43"/>
    <mergeCell ref="O43:O46"/>
    <mergeCell ref="K44:N44"/>
    <mergeCell ref="K45:N45"/>
    <mergeCell ref="K46:N46"/>
    <mergeCell ref="K28:L29"/>
    <mergeCell ref="M28:M29"/>
    <mergeCell ref="K33:N33"/>
    <mergeCell ref="O33:O36"/>
    <mergeCell ref="K34:N34"/>
    <mergeCell ref="K35:N35"/>
    <mergeCell ref="K36:N36"/>
    <mergeCell ref="O23:O26"/>
    <mergeCell ref="K24:N24"/>
    <mergeCell ref="K25:N25"/>
    <mergeCell ref="K26:N26"/>
    <mergeCell ref="K18:L19"/>
    <mergeCell ref="M18:M19"/>
    <mergeCell ref="K5:N5"/>
    <mergeCell ref="K8:L9"/>
    <mergeCell ref="M8:M9"/>
    <mergeCell ref="G12:I12"/>
    <mergeCell ref="E2:F2"/>
    <mergeCell ref="K3:N3"/>
    <mergeCell ref="K4:N4"/>
    <mergeCell ref="G2:I2"/>
    <mergeCell ref="A32:A39"/>
    <mergeCell ref="B32:C32"/>
    <mergeCell ref="E22:F22"/>
    <mergeCell ref="E32:F32"/>
    <mergeCell ref="G22:I22"/>
    <mergeCell ref="K13:N13"/>
    <mergeCell ref="K23:N23"/>
    <mergeCell ref="K14:N14"/>
    <mergeCell ref="K15:N15"/>
    <mergeCell ref="K16:N16"/>
    <mergeCell ref="A2:A9"/>
    <mergeCell ref="B2:C2"/>
    <mergeCell ref="A12:A19"/>
    <mergeCell ref="B12:C12"/>
    <mergeCell ref="O13:O16"/>
    <mergeCell ref="A22:A29"/>
    <mergeCell ref="B22:C22"/>
    <mergeCell ref="O3:O6"/>
    <mergeCell ref="K6:N6"/>
    <mergeCell ref="E12:F12"/>
    <mergeCell ref="A42:A49"/>
    <mergeCell ref="B42:C42"/>
    <mergeCell ref="E42:F42"/>
    <mergeCell ref="A52:A59"/>
    <mergeCell ref="B52:C52"/>
    <mergeCell ref="E52:F52"/>
    <mergeCell ref="A62:A69"/>
    <mergeCell ref="B62:C62"/>
    <mergeCell ref="E62:F62"/>
    <mergeCell ref="A72:A79"/>
    <mergeCell ref="B72:C72"/>
    <mergeCell ref="E72:F72"/>
    <mergeCell ref="A82:A89"/>
    <mergeCell ref="B82:C82"/>
    <mergeCell ref="E82:F82"/>
    <mergeCell ref="A92:A99"/>
    <mergeCell ref="B92:C92"/>
    <mergeCell ref="E92:F92"/>
    <mergeCell ref="A102:A109"/>
    <mergeCell ref="B102:C102"/>
    <mergeCell ref="E102:F102"/>
    <mergeCell ref="A112:A119"/>
    <mergeCell ref="B112:C112"/>
    <mergeCell ref="E112:F112"/>
    <mergeCell ref="A122:A129"/>
    <mergeCell ref="B122:C122"/>
    <mergeCell ref="E122:F122"/>
    <mergeCell ref="A132:A139"/>
    <mergeCell ref="B132:C132"/>
    <mergeCell ref="E132:F132"/>
    <mergeCell ref="A142:A149"/>
    <mergeCell ref="B142:C142"/>
    <mergeCell ref="E142:F142"/>
    <mergeCell ref="A152:A159"/>
    <mergeCell ref="B152:C152"/>
    <mergeCell ref="E152:F152"/>
    <mergeCell ref="A162:A169"/>
    <mergeCell ref="B162:C162"/>
    <mergeCell ref="E162:F162"/>
    <mergeCell ref="A172:A179"/>
    <mergeCell ref="B172:C172"/>
    <mergeCell ref="E172:F172"/>
    <mergeCell ref="B212:C212"/>
    <mergeCell ref="E212:F212"/>
    <mergeCell ref="A182:A189"/>
    <mergeCell ref="B182:C182"/>
    <mergeCell ref="E182:F182"/>
    <mergeCell ref="A192:A199"/>
    <mergeCell ref="B192:C192"/>
    <mergeCell ref="E192:F192"/>
    <mergeCell ref="B232:C232"/>
    <mergeCell ref="E232:F232"/>
    <mergeCell ref="A252:A259"/>
    <mergeCell ref="B252:C252"/>
    <mergeCell ref="A202:A209"/>
    <mergeCell ref="B202:C202"/>
    <mergeCell ref="A222:A229"/>
    <mergeCell ref="B222:C222"/>
    <mergeCell ref="E202:F202"/>
    <mergeCell ref="A212:A219"/>
    <mergeCell ref="A292:A299"/>
    <mergeCell ref="B292:C292"/>
    <mergeCell ref="E292:F292"/>
    <mergeCell ref="A262:A269"/>
    <mergeCell ref="B262:C262"/>
    <mergeCell ref="E262:F262"/>
    <mergeCell ref="A272:A279"/>
    <mergeCell ref="B272:C272"/>
    <mergeCell ref="E272:F272"/>
    <mergeCell ref="A1:I1"/>
    <mergeCell ref="A282:A289"/>
    <mergeCell ref="B282:C282"/>
    <mergeCell ref="E282:F282"/>
    <mergeCell ref="A242:A249"/>
    <mergeCell ref="B242:C242"/>
    <mergeCell ref="E242:F242"/>
    <mergeCell ref="E252:F252"/>
    <mergeCell ref="E222:F222"/>
    <mergeCell ref="A232:A239"/>
    <mergeCell ref="A302:A309"/>
    <mergeCell ref="K303:N303"/>
    <mergeCell ref="O303:O306"/>
    <mergeCell ref="K304:N304"/>
    <mergeCell ref="K305:N305"/>
    <mergeCell ref="K306:N306"/>
    <mergeCell ref="B302:C302"/>
    <mergeCell ref="E302:F302"/>
    <mergeCell ref="G302:I302"/>
    <mergeCell ref="A312:A319"/>
    <mergeCell ref="B312:C312"/>
    <mergeCell ref="E312:F312"/>
    <mergeCell ref="G312:I312"/>
    <mergeCell ref="K313:N313"/>
    <mergeCell ref="K318:L319"/>
    <mergeCell ref="M318:M319"/>
    <mergeCell ref="O313:O316"/>
    <mergeCell ref="K314:N314"/>
    <mergeCell ref="K315:N315"/>
    <mergeCell ref="K316:N316"/>
    <mergeCell ref="K308:L309"/>
    <mergeCell ref="M308:M309"/>
    <mergeCell ref="A322:A329"/>
    <mergeCell ref="K323:N323"/>
    <mergeCell ref="O323:O326"/>
    <mergeCell ref="K324:N324"/>
    <mergeCell ref="K325:N325"/>
    <mergeCell ref="K326:N326"/>
    <mergeCell ref="E322:F322"/>
    <mergeCell ref="G322:I322"/>
    <mergeCell ref="B322:C322"/>
    <mergeCell ref="A332:A339"/>
    <mergeCell ref="B332:C332"/>
    <mergeCell ref="E332:F332"/>
    <mergeCell ref="G332:I332"/>
    <mergeCell ref="K333:N333"/>
    <mergeCell ref="K338:L339"/>
    <mergeCell ref="M338:M339"/>
    <mergeCell ref="O333:O336"/>
    <mergeCell ref="K334:N334"/>
    <mergeCell ref="K335:N335"/>
    <mergeCell ref="K336:N336"/>
    <mergeCell ref="K328:L329"/>
    <mergeCell ref="M328:M329"/>
    <mergeCell ref="A342:A349"/>
    <mergeCell ref="K343:N343"/>
    <mergeCell ref="O343:O346"/>
    <mergeCell ref="K344:N344"/>
    <mergeCell ref="K345:N345"/>
    <mergeCell ref="K346:N346"/>
    <mergeCell ref="B342:C342"/>
    <mergeCell ref="E342:F342"/>
    <mergeCell ref="G342:I342"/>
    <mergeCell ref="A352:A359"/>
    <mergeCell ref="B352:C352"/>
    <mergeCell ref="E352:F352"/>
    <mergeCell ref="G352:I352"/>
    <mergeCell ref="K353:N353"/>
    <mergeCell ref="K358:L359"/>
    <mergeCell ref="M358:M359"/>
    <mergeCell ref="O353:O356"/>
    <mergeCell ref="K354:N354"/>
    <mergeCell ref="K355:N355"/>
    <mergeCell ref="K356:N356"/>
    <mergeCell ref="K348:L349"/>
    <mergeCell ref="M348:M349"/>
    <mergeCell ref="A362:A369"/>
    <mergeCell ref="K363:N363"/>
    <mergeCell ref="O363:O366"/>
    <mergeCell ref="K364:N364"/>
    <mergeCell ref="K365:N365"/>
    <mergeCell ref="K366:N366"/>
    <mergeCell ref="B362:C362"/>
    <mergeCell ref="E362:F362"/>
    <mergeCell ref="G362:I362"/>
    <mergeCell ref="A372:A379"/>
    <mergeCell ref="B372:C372"/>
    <mergeCell ref="E372:F372"/>
    <mergeCell ref="G372:I372"/>
    <mergeCell ref="K373:N373"/>
    <mergeCell ref="K378:L379"/>
    <mergeCell ref="M378:M379"/>
    <mergeCell ref="O373:O376"/>
    <mergeCell ref="K374:N374"/>
    <mergeCell ref="K375:N375"/>
    <mergeCell ref="K376:N376"/>
    <mergeCell ref="K368:L369"/>
    <mergeCell ref="M368:M369"/>
    <mergeCell ref="A382:A389"/>
    <mergeCell ref="K383:N383"/>
    <mergeCell ref="O383:O386"/>
    <mergeCell ref="K384:N384"/>
    <mergeCell ref="K385:N385"/>
    <mergeCell ref="K386:N386"/>
    <mergeCell ref="B382:C382"/>
    <mergeCell ref="E382:F382"/>
    <mergeCell ref="G382:I382"/>
    <mergeCell ref="A392:A399"/>
    <mergeCell ref="B392:C392"/>
    <mergeCell ref="E392:F392"/>
    <mergeCell ref="G392:I392"/>
    <mergeCell ref="K393:N393"/>
    <mergeCell ref="K398:L399"/>
    <mergeCell ref="M398:M399"/>
    <mergeCell ref="O393:O396"/>
    <mergeCell ref="K394:N394"/>
    <mergeCell ref="K395:N395"/>
    <mergeCell ref="K396:N396"/>
    <mergeCell ref="K388:L389"/>
    <mergeCell ref="M388:M389"/>
  </mergeCells>
  <printOptions horizontalCentered="1"/>
  <pageMargins left="0" right="0" top="0.2" bottom="0" header="0.15748031496062992" footer="0.15748031496062992"/>
  <pageSetup horizontalDpi="600" verticalDpi="600" orientation="landscape" paperSize="9" scale="82" r:id="rId1"/>
  <ignoredErrors>
    <ignoredError sqref="I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" width="36.421875" style="9" bestFit="1" customWidth="1"/>
    <col min="2" max="2" width="25.00390625" style="9" bestFit="1" customWidth="1"/>
    <col min="3" max="3" width="23.421875" style="9" customWidth="1"/>
    <col min="4" max="4" width="9.140625" style="14" customWidth="1"/>
    <col min="5" max="6" width="9.140625" style="9" customWidth="1"/>
    <col min="7" max="7" width="13.140625" style="9" customWidth="1"/>
    <col min="8" max="8" width="13.57421875" style="9" customWidth="1"/>
    <col min="9" max="9" width="16.57421875" style="9" customWidth="1"/>
    <col min="10" max="16384" width="9.140625" style="9" customWidth="1"/>
  </cols>
  <sheetData>
    <row r="1" spans="1:3" ht="24" customHeight="1">
      <c r="A1" s="79" t="s">
        <v>68</v>
      </c>
      <c r="B1" s="80"/>
      <c r="C1" s="81"/>
    </row>
    <row r="2" spans="1:3" ht="33" customHeight="1">
      <c r="A2" s="10" t="s">
        <v>12</v>
      </c>
      <c r="B2" s="10" t="s">
        <v>13</v>
      </c>
      <c r="C2" s="10" t="s">
        <v>14</v>
      </c>
    </row>
    <row r="3" spans="1:9" ht="20.25">
      <c r="A3" s="11">
        <f>RIEPILOGO!G72</f>
        <v>0</v>
      </c>
      <c r="B3" s="11" t="str">
        <f>RIEPILOGO!D72</f>
        <v>ATLETICO T</v>
      </c>
      <c r="C3" s="12">
        <f>RIEPILOGO!O73</f>
        <v>85.5</v>
      </c>
      <c r="D3" s="15"/>
      <c r="E3" s="78" t="s">
        <v>15</v>
      </c>
      <c r="F3" s="78"/>
      <c r="G3" s="78"/>
      <c r="H3" s="16">
        <f>LARGE(C3:C32,1)</f>
        <v>85.5</v>
      </c>
      <c r="I3" s="9">
        <f>A3</f>
        <v>0</v>
      </c>
    </row>
    <row r="4" spans="1:9" ht="20.25">
      <c r="A4" s="11">
        <f>RIEPILOGO!G212</f>
        <v>0</v>
      </c>
      <c r="B4" s="11" t="str">
        <f>RIEPILOGO!D212</f>
        <v>PALAZZOLO</v>
      </c>
      <c r="C4" s="12">
        <f>RIEPILOGO!O213</f>
        <v>85.39999999999999</v>
      </c>
      <c r="D4" s="15"/>
      <c r="E4" s="78" t="s">
        <v>16</v>
      </c>
      <c r="F4" s="78"/>
      <c r="G4" s="78"/>
      <c r="H4" s="16">
        <f>LARGE(C3:C32,2)</f>
        <v>85.39999999999999</v>
      </c>
      <c r="I4" s="9">
        <f aca="true" t="shared" si="0" ref="I4:I10">A4</f>
        <v>0</v>
      </c>
    </row>
    <row r="5" spans="1:9" ht="20.25">
      <c r="A5" s="11" t="str">
        <f>RIEPILOGO!G402</f>
        <v>B</v>
      </c>
      <c r="B5" s="11" t="str">
        <f>RIEPILOGO!D402</f>
        <v>CASATI  ARCORE</v>
      </c>
      <c r="C5" s="12">
        <f>RIEPILOGO!O403</f>
        <v>85.3</v>
      </c>
      <c r="D5" s="15"/>
      <c r="E5" s="78" t="s">
        <v>17</v>
      </c>
      <c r="F5" s="78"/>
      <c r="G5" s="78"/>
      <c r="H5" s="16">
        <f>LARGE(C3:C32,3)</f>
        <v>85.3</v>
      </c>
      <c r="I5" s="9" t="str">
        <f t="shared" si="0"/>
        <v>B</v>
      </c>
    </row>
    <row r="6" spans="1:9" ht="20.25">
      <c r="A6" s="11" t="str">
        <f>RIEPILOGO!G392</f>
        <v>A</v>
      </c>
      <c r="B6" s="11" t="str">
        <f>RIEPILOGO!D392</f>
        <v>CASATI   ARCORE</v>
      </c>
      <c r="C6" s="12">
        <f>RIEPILOGO!O393</f>
        <v>84.99999999999999</v>
      </c>
      <c r="D6" s="15"/>
      <c r="E6" s="77" t="s">
        <v>18</v>
      </c>
      <c r="F6" s="77"/>
      <c r="G6" s="77"/>
      <c r="H6" s="13">
        <f>LARGE(C3:C32,4)</f>
        <v>84.99999999999999</v>
      </c>
      <c r="I6" s="9" t="str">
        <f t="shared" si="0"/>
        <v>A</v>
      </c>
    </row>
    <row r="7" spans="1:9" ht="20.25">
      <c r="A7" s="11">
        <f>RIEPILOGO!G242</f>
        <v>0</v>
      </c>
      <c r="B7" s="11" t="str">
        <f>RIEPILOGO!D242</f>
        <v>ART MILANO</v>
      </c>
      <c r="C7" s="12">
        <f>RIEPILOGO!O243</f>
        <v>84.8</v>
      </c>
      <c r="D7" s="15"/>
      <c r="E7" s="77" t="s">
        <v>19</v>
      </c>
      <c r="F7" s="77"/>
      <c r="G7" s="77"/>
      <c r="H7" s="13">
        <f>LARGE(C3:C32,5)</f>
        <v>84.8</v>
      </c>
      <c r="I7" s="9">
        <f t="shared" si="0"/>
        <v>0</v>
      </c>
    </row>
    <row r="8" spans="1:9" ht="20.25">
      <c r="A8" s="11">
        <f>RIEPILOGO!G372</f>
        <v>0</v>
      </c>
      <c r="B8" s="11" t="str">
        <f>RIEPILOGO!D372</f>
        <v>ANTARES</v>
      </c>
      <c r="C8" s="12">
        <f>RIEPILOGO!O373</f>
        <v>84.75</v>
      </c>
      <c r="D8" s="15"/>
      <c r="E8" s="77" t="s">
        <v>20</v>
      </c>
      <c r="F8" s="77"/>
      <c r="G8" s="77"/>
      <c r="H8" s="13">
        <f>LARGE(C3:C32,6)</f>
        <v>84.75</v>
      </c>
      <c r="I8" s="9">
        <f t="shared" si="0"/>
        <v>0</v>
      </c>
    </row>
    <row r="9" spans="1:9" ht="20.25">
      <c r="A9" s="11">
        <f>RIEPILOGO!G82</f>
        <v>0</v>
      </c>
      <c r="B9" s="11" t="str">
        <f>RIEPILOGO!D82</f>
        <v>NEW MIRAGE</v>
      </c>
      <c r="C9" s="12">
        <f>RIEPILOGO!O83</f>
        <v>84.7</v>
      </c>
      <c r="D9" s="15"/>
      <c r="E9" s="77" t="s">
        <v>21</v>
      </c>
      <c r="F9" s="77"/>
      <c r="G9" s="77"/>
      <c r="H9" s="13">
        <f>LARGE(C3:C32,7)</f>
        <v>84.7</v>
      </c>
      <c r="I9" s="9">
        <f t="shared" si="0"/>
        <v>0</v>
      </c>
    </row>
    <row r="10" spans="1:9" ht="20.25">
      <c r="A10" s="11" t="str">
        <f>RIEPILOGO!G352</f>
        <v>B</v>
      </c>
      <c r="B10" s="11" t="str">
        <f>RIEPILOGO!D352</f>
        <v>DYNAMICA</v>
      </c>
      <c r="C10" s="12">
        <f>RIEPILOGO!O353</f>
        <v>84.65</v>
      </c>
      <c r="D10" s="15"/>
      <c r="E10" s="77" t="s">
        <v>22</v>
      </c>
      <c r="F10" s="77"/>
      <c r="G10" s="77"/>
      <c r="H10" s="13">
        <f>LARGE(C3:C32,8)</f>
        <v>84.65</v>
      </c>
      <c r="I10" s="9" t="str">
        <f t="shared" si="0"/>
        <v>B</v>
      </c>
    </row>
    <row r="11" spans="1:9" ht="20.25">
      <c r="A11" s="11">
        <f>RIEPILOGO!G142</f>
        <v>0</v>
      </c>
      <c r="B11" s="11" t="str">
        <f>RIEPILOGO!D142</f>
        <v>MILANO GYM</v>
      </c>
      <c r="C11" s="12">
        <f>RIEPILOGO!O143</f>
        <v>84.50000000000001</v>
      </c>
      <c r="D11" s="15"/>
      <c r="E11" s="77" t="s">
        <v>31</v>
      </c>
      <c r="F11" s="77"/>
      <c r="G11" s="77"/>
      <c r="H11" s="13">
        <f>LARGE(C3:C32,9)</f>
        <v>84.50000000000001</v>
      </c>
      <c r="I11" s="9">
        <f>A11</f>
        <v>0</v>
      </c>
    </row>
    <row r="12" spans="1:9" ht="20.25">
      <c r="A12" s="11" t="str">
        <f>RIEPILOGO!G2</f>
        <v>A</v>
      </c>
      <c r="B12" s="11" t="str">
        <f>RIEPILOGO!D2</f>
        <v>TREIESE</v>
      </c>
      <c r="C12" s="12">
        <f>RIEPILOGO!O3</f>
        <v>84.45</v>
      </c>
      <c r="D12" s="15"/>
      <c r="E12" s="77" t="s">
        <v>32</v>
      </c>
      <c r="F12" s="77"/>
      <c r="G12" s="77"/>
      <c r="H12" s="13">
        <f>LARGE(C3:C32,10)</f>
        <v>84.45</v>
      </c>
      <c r="I12" s="9" t="str">
        <f>A12</f>
        <v>A</v>
      </c>
    </row>
    <row r="13" spans="1:4" ht="20.25">
      <c r="A13" s="11">
        <f>RIEPILOGO!G332</f>
        <v>0</v>
      </c>
      <c r="B13" s="11" t="str">
        <f>RIEPILOGO!D332</f>
        <v>GYM POINT</v>
      </c>
      <c r="C13" s="12">
        <f>RIEPILOGO!O333</f>
        <v>84.29999999999998</v>
      </c>
      <c r="D13" s="15"/>
    </row>
    <row r="14" spans="1:4" ht="20.25">
      <c r="A14" s="11">
        <f>RIEPILOGO!G192</f>
        <v>0</v>
      </c>
      <c r="B14" s="11" t="str">
        <f>RIEPILOGO!D192</f>
        <v>WINLIFE SPORT</v>
      </c>
      <c r="C14" s="12">
        <f>RIEPILOGO!O193</f>
        <v>84.00000000000001</v>
      </c>
      <c r="D14" s="15"/>
    </row>
    <row r="15" spans="1:4" ht="20.25">
      <c r="A15" s="11">
        <f>RIEPILOGO!G22</f>
        <v>0</v>
      </c>
      <c r="B15" s="11" t="str">
        <f>RIEPILOGO!D22</f>
        <v>BUSHI</v>
      </c>
      <c r="C15" s="12">
        <f>RIEPILOGO!O23</f>
        <v>83.94999999999999</v>
      </c>
      <c r="D15" s="15"/>
    </row>
    <row r="16" spans="1:4" ht="20.25">
      <c r="A16" s="11" t="str">
        <f>RIEPILOGO!G222</f>
        <v>A</v>
      </c>
      <c r="B16" s="11" t="str">
        <f>RIEPILOGO!D222</f>
        <v>DYNAMICA</v>
      </c>
      <c r="C16" s="12">
        <f>RIEPILOGO!O223</f>
        <v>83.64999999999999</v>
      </c>
      <c r="D16" s="15"/>
    </row>
    <row r="17" spans="1:4" ht="20.25">
      <c r="A17" s="11">
        <f>RIEPILOGO!G202</f>
        <v>0</v>
      </c>
      <c r="B17" s="11" t="str">
        <f>RIEPILOGO!D202</f>
        <v>PESCARESE</v>
      </c>
      <c r="C17" s="12">
        <f>RIEPILOGO!O203</f>
        <v>83.35</v>
      </c>
      <c r="D17" s="15"/>
    </row>
    <row r="18" spans="1:4" ht="20.25">
      <c r="A18" s="11">
        <f>RIEPILOGO!G282</f>
        <v>0</v>
      </c>
      <c r="B18" s="11" t="str">
        <f>RIEPILOGO!D282</f>
        <v>ARSGYMNICA</v>
      </c>
      <c r="C18" s="12">
        <f>RIEPILOGO!O283</f>
        <v>83.10000000000001</v>
      </c>
      <c r="D18" s="15"/>
    </row>
    <row r="19" spans="1:4" ht="20.25">
      <c r="A19" s="11">
        <f>RIEPILOGO!G92</f>
        <v>0</v>
      </c>
      <c r="B19" s="11" t="str">
        <f>RIEPILOGO!D92</f>
        <v>CASAL BELTRAME</v>
      </c>
      <c r="C19" s="12">
        <f>RIEPILOGO!O93</f>
        <v>83.1</v>
      </c>
      <c r="D19" s="15"/>
    </row>
    <row r="20" spans="1:4" ht="20.25">
      <c r="A20" s="11" t="str">
        <f>RIEPILOGO!G112</f>
        <v>A</v>
      </c>
      <c r="B20" s="11" t="str">
        <f>RIEPILOGO!D112</f>
        <v>VOLTURNIA</v>
      </c>
      <c r="C20" s="12">
        <f>RIEPILOGO!O113</f>
        <v>82.9</v>
      </c>
      <c r="D20" s="15"/>
    </row>
    <row r="21" spans="1:4" ht="20.25">
      <c r="A21" s="11">
        <f>RIEPILOGO!G182</f>
        <v>0</v>
      </c>
      <c r="B21" s="11" t="str">
        <f>RIEPILOGO!D182</f>
        <v>IGEA 2000</v>
      </c>
      <c r="C21" s="12">
        <f>RIEPILOGO!O183</f>
        <v>82.89999999999999</v>
      </c>
      <c r="D21" s="15"/>
    </row>
    <row r="22" spans="1:4" ht="20.25">
      <c r="A22" s="11">
        <f>RIEPILOGO!G32</f>
        <v>0</v>
      </c>
      <c r="B22" s="11" t="str">
        <f>RIEPILOGO!D32</f>
        <v>LORETO</v>
      </c>
      <c r="C22" s="12">
        <f>RIEPILOGO!O33</f>
        <v>82.75</v>
      </c>
      <c r="D22" s="15"/>
    </row>
    <row r="23" spans="1:4" ht="20.25">
      <c r="A23" s="11">
        <f>RIEPILOGO!G252</f>
        <v>0</v>
      </c>
      <c r="B23" s="11" t="str">
        <f>RIEPILOGO!D252</f>
        <v>UNIUP</v>
      </c>
      <c r="C23" s="12">
        <f>RIEPILOGO!O253</f>
        <v>82.65</v>
      </c>
      <c r="D23" s="15"/>
    </row>
    <row r="24" spans="1:4" ht="20.25">
      <c r="A24" s="11">
        <f>RIEPILOGO!G322</f>
        <v>0</v>
      </c>
      <c r="B24" s="11" t="str">
        <f>RIEPILOGO!D322</f>
        <v>SNELLIFORM</v>
      </c>
      <c r="C24" s="12">
        <f>RIEPILOGO!O323</f>
        <v>82.44999999999999</v>
      </c>
      <c r="D24" s="15"/>
    </row>
    <row r="25" spans="1:4" ht="20.25">
      <c r="A25" s="11">
        <f>RIEPILOGO!G132</f>
        <v>0</v>
      </c>
      <c r="B25" s="11" t="str">
        <f>RIEPILOGO!D132</f>
        <v>SPELTA AUREA</v>
      </c>
      <c r="C25" s="12">
        <f>RIEPILOGO!O133</f>
        <v>82.35</v>
      </c>
      <c r="D25" s="15"/>
    </row>
    <row r="26" spans="1:4" ht="20.25">
      <c r="A26" s="11" t="str">
        <f>RIEPILOGO!G412</f>
        <v>B</v>
      </c>
      <c r="B26" s="11" t="str">
        <f>RIEPILOGO!D412</f>
        <v>VOLTURNIA</v>
      </c>
      <c r="C26" s="12">
        <f>RIEPILOGO!O413</f>
        <v>82.35</v>
      </c>
      <c r="D26" s="15"/>
    </row>
    <row r="27" spans="1:4" ht="20.25">
      <c r="A27" s="11">
        <f>RIEPILOGO!G382</f>
        <v>0</v>
      </c>
      <c r="B27" s="11" t="str">
        <f>RIEPILOGO!D382</f>
        <v>VIVA BORGARO</v>
      </c>
      <c r="C27" s="12">
        <f>RIEPILOGO!O383</f>
        <v>82.24999999999999</v>
      </c>
      <c r="D27" s="15"/>
    </row>
    <row r="28" spans="1:4" ht="20.25">
      <c r="A28" s="11">
        <f>RIEPILOGO!G12</f>
        <v>0</v>
      </c>
      <c r="B28" s="11" t="str">
        <f>RIEPILOGO!D12</f>
        <v>SPORT MANIA</v>
      </c>
      <c r="C28" s="12">
        <f>RIEPILOGO!O13</f>
        <v>82.19999999999999</v>
      </c>
      <c r="D28" s="15"/>
    </row>
    <row r="29" spans="1:4" ht="20.25">
      <c r="A29" s="11">
        <f>RIEPILOGO!G342</f>
        <v>0</v>
      </c>
      <c r="B29" s="11" t="str">
        <f>RIEPILOGO!D342</f>
        <v>OSIMO</v>
      </c>
      <c r="C29" s="12">
        <f>RIEPILOGO!O343</f>
        <v>81.89999999999999</v>
      </c>
      <c r="D29" s="15"/>
    </row>
    <row r="30" spans="1:4" ht="20.25">
      <c r="A30" s="11">
        <f>RIEPILOGO!G62</f>
        <v>0</v>
      </c>
      <c r="B30" s="11" t="str">
        <f>RIEPILOGO!D62</f>
        <v>LONGONI</v>
      </c>
      <c r="C30" s="12">
        <f>RIEPILOGO!O63</f>
        <v>81.7</v>
      </c>
      <c r="D30" s="15"/>
    </row>
    <row r="31" spans="1:4" ht="20.25">
      <c r="A31" s="11">
        <f>RIEPILOGO!G172</f>
        <v>0</v>
      </c>
      <c r="B31" s="11" t="str">
        <f>RIEPILOGO!D172</f>
        <v>PORDENONESE</v>
      </c>
      <c r="C31" s="12">
        <f>RIEPILOGO!O173</f>
        <v>81.69999999999999</v>
      </c>
      <c r="D31" s="15"/>
    </row>
    <row r="32" spans="1:4" ht="20.25">
      <c r="A32" s="11">
        <f>RIEPILOGO!G232</f>
        <v>0</v>
      </c>
      <c r="B32" s="11" t="str">
        <f>RIEPILOGO!D232</f>
        <v>WORD ACADEMY</v>
      </c>
      <c r="C32" s="12">
        <f>RIEPILOGO!O233</f>
        <v>81.69999999999999</v>
      </c>
      <c r="D32" s="15"/>
    </row>
    <row r="33" spans="1:3" ht="20.25">
      <c r="A33" s="11">
        <f>RIEPILOGO!G272</f>
        <v>0</v>
      </c>
      <c r="B33" s="11" t="str">
        <f>RIEPILOGO!D272</f>
        <v>BARBANELLA</v>
      </c>
      <c r="C33" s="12">
        <f>RIEPILOGO!O273</f>
        <v>81.6</v>
      </c>
    </row>
    <row r="34" spans="1:3" ht="20.25">
      <c r="A34" s="11">
        <f>RIEPILOGO!G122</f>
        <v>0</v>
      </c>
      <c r="B34" s="11" t="str">
        <f>RIEPILOGO!D122</f>
        <v>GROSSETO</v>
      </c>
      <c r="C34" s="12">
        <f>RIEPILOGO!O123</f>
        <v>81.39999999999999</v>
      </c>
    </row>
    <row r="35" spans="1:3" ht="20.25">
      <c r="A35" s="11">
        <f>RIEPILOGO!G292</f>
        <v>0</v>
      </c>
      <c r="B35" s="11" t="str">
        <f>RIEPILOGO!D292</f>
        <v>ARCADIA</v>
      </c>
      <c r="C35" s="12">
        <f>RIEPILOGO!O293</f>
        <v>81.35000000000001</v>
      </c>
    </row>
    <row r="36" spans="1:3" ht="20.25">
      <c r="A36" s="11">
        <f>RIEPILOGO!G42</f>
        <v>0</v>
      </c>
      <c r="B36" s="11" t="str">
        <f>RIEPILOGO!D42</f>
        <v>CLINIQUE</v>
      </c>
      <c r="C36" s="12">
        <f>RIEPILOGO!O43</f>
        <v>81.3</v>
      </c>
    </row>
    <row r="37" spans="1:3" ht="20.25">
      <c r="A37" s="11" t="str">
        <f>RIEPILOGO!G162</f>
        <v>B</v>
      </c>
      <c r="B37" s="11" t="str">
        <f>RIEPILOGO!D162</f>
        <v>TREIESE</v>
      </c>
      <c r="C37" s="12">
        <f>RIEPILOGO!O163</f>
        <v>81.14999999999999</v>
      </c>
    </row>
    <row r="38" spans="1:3" ht="20.25">
      <c r="A38" s="11">
        <f>RIEPILOGO!G102</f>
        <v>0</v>
      </c>
      <c r="B38" s="11" t="str">
        <f>RIEPILOGO!D102</f>
        <v>INZANI</v>
      </c>
      <c r="C38" s="12">
        <f>RIEPILOGO!O103</f>
        <v>81.10000000000001</v>
      </c>
    </row>
    <row r="39" spans="1:3" ht="20.25">
      <c r="A39" s="11">
        <f>RIEPILOGO!G312</f>
        <v>0</v>
      </c>
      <c r="B39" s="11" t="str">
        <f>RIEPILOGO!D312</f>
        <v>ARTE DANZA</v>
      </c>
      <c r="C39" s="12">
        <f>RIEPILOGO!O313</f>
        <v>80.94999999999999</v>
      </c>
    </row>
    <row r="40" spans="1:3" ht="20.25">
      <c r="A40" s="11">
        <f>RIEPILOGO!G262</f>
        <v>0</v>
      </c>
      <c r="B40" s="11" t="str">
        <f>RIEPILOGO!D262</f>
        <v>GART ACADEMY</v>
      </c>
      <c r="C40" s="12">
        <f>RIEPILOGO!O263</f>
        <v>80.85000000000001</v>
      </c>
    </row>
    <row r="41" spans="1:3" ht="20.25">
      <c r="A41" s="11">
        <f>RIEPILOGO!G52</f>
        <v>0</v>
      </c>
      <c r="B41" s="11" t="str">
        <f>RIEPILOGO!D52</f>
        <v>MONTECATINI</v>
      </c>
      <c r="C41" s="12">
        <f>RIEPILOGO!O53</f>
        <v>80.6</v>
      </c>
    </row>
    <row r="42" spans="1:3" ht="20.25">
      <c r="A42" s="11">
        <f>RIEPILOGO!G302</f>
        <v>0</v>
      </c>
      <c r="B42" s="11" t="str">
        <f>RIEPILOGO!D302</f>
        <v>ETOILE</v>
      </c>
      <c r="C42" s="12">
        <f>RIEPILOGO!O303</f>
        <v>79.85</v>
      </c>
    </row>
    <row r="43" spans="1:3" ht="20.25">
      <c r="A43" s="11">
        <f>RIEPILOGO!G152</f>
        <v>0</v>
      </c>
      <c r="B43" s="11" t="str">
        <f>RIEPILOGO!D152</f>
        <v>FLY GYM</v>
      </c>
      <c r="C43" s="12">
        <f>RIEPILOGO!O153</f>
        <v>79.60000000000001</v>
      </c>
    </row>
    <row r="44" spans="1:3" ht="20.25">
      <c r="A44" s="11">
        <f>RIEPILOGO!G362</f>
        <v>0</v>
      </c>
      <c r="B44" s="11" t="str">
        <f>RIEPILOGO!D362</f>
        <v>GYMNICA</v>
      </c>
      <c r="C44" s="12">
        <f>RIEPILOGO!O363</f>
        <v>79.39999999999999</v>
      </c>
    </row>
    <row r="45" spans="1:3" ht="20.25">
      <c r="A45" s="11">
        <f>RIEPILOGO!G422</f>
        <v>0</v>
      </c>
      <c r="B45" s="11">
        <f>RIEPILOGO!D422</f>
        <v>0</v>
      </c>
      <c r="C45" s="12">
        <f>RIEPILOGO!O423</f>
        <v>0</v>
      </c>
    </row>
    <row r="46" spans="1:3" ht="20.25">
      <c r="A46" s="11">
        <f>RIEPILOGO!G432</f>
        <v>0</v>
      </c>
      <c r="B46" s="11">
        <f>RIEPILOGO!D432</f>
        <v>0</v>
      </c>
      <c r="C46" s="12">
        <f>RIEPILOGO!O433</f>
        <v>0</v>
      </c>
    </row>
    <row r="47" spans="1:3" ht="20.25">
      <c r="A47" s="11">
        <f>RIEPILOGO!G442</f>
        <v>0</v>
      </c>
      <c r="B47" s="11">
        <f>RIEPILOGO!D442</f>
        <v>0</v>
      </c>
      <c r="C47" s="12">
        <f>RIEPILOGO!O443</f>
        <v>0</v>
      </c>
    </row>
    <row r="48" spans="1:3" ht="20.25">
      <c r="A48" s="11">
        <f>RIEPILOGO!G452</f>
        <v>0</v>
      </c>
      <c r="B48" s="11">
        <f>RIEPILOGO!D452</f>
        <v>0</v>
      </c>
      <c r="C48" s="12">
        <f>RIEPILOGO!O453</f>
        <v>0</v>
      </c>
    </row>
    <row r="49" spans="1:3" ht="20.25">
      <c r="A49" s="11">
        <f>RIEPILOGO!G462</f>
        <v>0</v>
      </c>
      <c r="B49" s="11">
        <f>RIEPILOGO!D462</f>
        <v>0</v>
      </c>
      <c r="C49" s="12">
        <f>RIEPILOGO!O463</f>
        <v>0</v>
      </c>
    </row>
    <row r="50" spans="1:3" ht="20.25">
      <c r="A50" s="11">
        <f>RIEPILOGO!G472</f>
        <v>0</v>
      </c>
      <c r="B50" s="11">
        <f>RIEPILOGO!D472</f>
        <v>0</v>
      </c>
      <c r="C50" s="12">
        <f>RIEPILOGO!O473</f>
        <v>0</v>
      </c>
    </row>
    <row r="51" spans="1:3" ht="20.25">
      <c r="A51" s="11">
        <f>RIEPILOGO!G482</f>
        <v>0</v>
      </c>
      <c r="B51" s="11">
        <f>RIEPILOGO!D482</f>
        <v>0</v>
      </c>
      <c r="C51" s="12">
        <f>RIEPILOGO!O483</f>
        <v>0</v>
      </c>
    </row>
    <row r="52" spans="1:3" ht="20.25">
      <c r="A52" s="11">
        <f>RIEPILOGO!G492</f>
        <v>0</v>
      </c>
      <c r="B52" s="11">
        <f>RIEPILOGO!D492</f>
        <v>0</v>
      </c>
      <c r="C52" s="12">
        <f>RIEPILOGO!O493</f>
        <v>0</v>
      </c>
    </row>
  </sheetData>
  <sheetProtection/>
  <mergeCells count="11">
    <mergeCell ref="E12:G12"/>
    <mergeCell ref="E10:G10"/>
    <mergeCell ref="E6:G6"/>
    <mergeCell ref="E7:G7"/>
    <mergeCell ref="E8:G8"/>
    <mergeCell ref="E9:G9"/>
    <mergeCell ref="E3:G3"/>
    <mergeCell ref="E4:G4"/>
    <mergeCell ref="E5:G5"/>
    <mergeCell ref="A1:C1"/>
    <mergeCell ref="E11:G11"/>
  </mergeCells>
  <printOptions horizontalCentered="1"/>
  <pageMargins left="0" right="0" top="0.43" bottom="0" header="0.5118110236220472" footer="0.2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2"/>
  <sheetViews>
    <sheetView zoomScale="115" zoomScaleNormal="115" zoomScalePageLayoutView="0" workbookViewId="0" topLeftCell="A1">
      <selection activeCell="A242" sqref="A242:C242"/>
    </sheetView>
  </sheetViews>
  <sheetFormatPr defaultColWidth="9.140625" defaultRowHeight="12.75"/>
  <cols>
    <col min="1" max="1" width="26.57421875" style="0" bestFit="1" customWidth="1"/>
    <col min="2" max="2" width="13.57421875" style="20" bestFit="1" customWidth="1"/>
    <col min="3" max="3" width="11.140625" style="0" bestFit="1" customWidth="1"/>
    <col min="4" max="4" width="4.00390625" style="0" customWidth="1"/>
    <col min="5" max="5" width="29.7109375" style="0" customWidth="1"/>
    <col min="6" max="6" width="5.140625" style="0" bestFit="1" customWidth="1"/>
    <col min="7" max="7" width="5.140625" style="0" customWidth="1"/>
  </cols>
  <sheetData>
    <row r="1" spans="1:8" ht="30.75">
      <c r="A1" s="89" t="s">
        <v>23</v>
      </c>
      <c r="B1" s="89"/>
      <c r="C1" s="89"/>
      <c r="E1" s="88" t="s">
        <v>29</v>
      </c>
      <c r="F1" s="88"/>
      <c r="G1" s="88"/>
      <c r="H1" s="88"/>
    </row>
    <row r="2" spans="1:3" ht="20.25" thickBot="1">
      <c r="A2" s="24" t="s">
        <v>4</v>
      </c>
      <c r="B2" s="42" t="s">
        <v>25</v>
      </c>
      <c r="C2" s="24" t="s">
        <v>14</v>
      </c>
    </row>
    <row r="3" spans="1:10" ht="15">
      <c r="A3" t="str">
        <f>RIEPILOGO!C4</f>
        <v>D'ASCANIO NATASHAA</v>
      </c>
      <c r="B3" s="20">
        <f>RIEPILOGO!D4</f>
        <v>39205</v>
      </c>
      <c r="C3" s="19">
        <f>RIEPILOGO!H4</f>
        <v>27.749999999999996</v>
      </c>
      <c r="E3" s="21" t="s">
        <v>26</v>
      </c>
      <c r="F3" s="90">
        <f>LARGE(C3:C56,1)</f>
        <v>28.85</v>
      </c>
      <c r="G3" s="91"/>
      <c r="H3" s="83" t="str">
        <f>A3</f>
        <v>D'ASCANIO NATASHAA</v>
      </c>
      <c r="I3" s="83"/>
      <c r="J3" s="84"/>
    </row>
    <row r="4" spans="1:10" ht="15">
      <c r="A4" t="str">
        <f>RIEPILOGO!C5</f>
        <v>FARRONI GIORGIA</v>
      </c>
      <c r="B4" s="20">
        <f>RIEPILOGO!D5</f>
        <v>39400</v>
      </c>
      <c r="C4" s="19">
        <f>RIEPILOGO!H5</f>
        <v>28.099999999999998</v>
      </c>
      <c r="E4" s="22" t="s">
        <v>27</v>
      </c>
      <c r="F4" s="85">
        <f>LARGE(C3:C56,2)</f>
        <v>28.5</v>
      </c>
      <c r="G4" s="85"/>
      <c r="H4" s="85" t="str">
        <f>A4</f>
        <v>FARRONI GIORGIA</v>
      </c>
      <c r="I4" s="85"/>
      <c r="J4" s="86"/>
    </row>
    <row r="5" spans="1:10" ht="15.75" thickBot="1">
      <c r="A5" t="str">
        <f>RIEPILOGO!C6</f>
        <v>LUCAMARINI BENEDETTA</v>
      </c>
      <c r="B5" s="20">
        <f>RIEPILOGO!D6</f>
        <v>39094</v>
      </c>
      <c r="C5" s="19">
        <f>RIEPILOGO!H6</f>
        <v>27.4</v>
      </c>
      <c r="E5" s="23" t="s">
        <v>28</v>
      </c>
      <c r="F5" s="82">
        <f>LARGE(C3:C56,3)</f>
        <v>28.35</v>
      </c>
      <c r="G5" s="82"/>
      <c r="H5" s="82" t="str">
        <f>A5</f>
        <v>LUCAMARINI BENEDETTA</v>
      </c>
      <c r="I5" s="82"/>
      <c r="J5" s="87"/>
    </row>
    <row r="6" spans="1:3" ht="12.75">
      <c r="A6" t="str">
        <f>RIEPILOGO!C7</f>
        <v>CACIORGNA CHIARA</v>
      </c>
      <c r="B6" s="20">
        <f>RIEPILOGO!D7</f>
        <v>39558</v>
      </c>
      <c r="C6" s="19">
        <f>RIEPILOGO!H7</f>
        <v>28.200000000000003</v>
      </c>
    </row>
    <row r="7" spans="1:3" ht="12.75">
      <c r="A7" t="str">
        <f>RIEPILOGO!C8</f>
        <v>CUCCU' LUCREZIA</v>
      </c>
      <c r="B7" s="20">
        <f>RIEPILOGO!D8</f>
        <v>39580</v>
      </c>
      <c r="C7" s="19">
        <f>RIEPILOGO!H8</f>
        <v>27.65</v>
      </c>
    </row>
    <row r="8" spans="1:3" ht="12.75">
      <c r="A8">
        <f>RIEPILOGO!C9</f>
        <v>0</v>
      </c>
      <c r="B8" s="20">
        <f>RIEPILOGO!D9</f>
        <v>0</v>
      </c>
      <c r="C8" s="19">
        <f>RIEPILOGO!H9</f>
        <v>0</v>
      </c>
    </row>
    <row r="9" spans="1:3" ht="12.75">
      <c r="A9" t="str">
        <f>RIEPILOGO!C14</f>
        <v>CIRALDO FRANCESCA</v>
      </c>
      <c r="B9" s="20">
        <f>RIEPILOGO!D14</f>
        <v>39280</v>
      </c>
      <c r="C9" s="19">
        <f>RIEPILOGO!H14</f>
        <v>26.7</v>
      </c>
    </row>
    <row r="10" spans="1:3" ht="12.75">
      <c r="A10" t="str">
        <f>RIEPILOGO!C15</f>
        <v>DONNARUMMA M NEVE</v>
      </c>
      <c r="B10" s="20">
        <f>RIEPILOGO!D15</f>
        <v>39301</v>
      </c>
      <c r="C10" s="19">
        <f>RIEPILOGO!H15</f>
        <v>27.549999999999997</v>
      </c>
    </row>
    <row r="11" spans="1:3" ht="12.75">
      <c r="A11" t="str">
        <f>RIEPILOGO!C16</f>
        <v>ZAMBOLI GIOVANA</v>
      </c>
      <c r="B11" s="20">
        <f>RIEPILOGO!D16</f>
        <v>39591</v>
      </c>
      <c r="C11" s="19">
        <f>RIEPILOGO!H16</f>
        <v>26.9</v>
      </c>
    </row>
    <row r="12" spans="1:3" ht="12.75">
      <c r="A12" t="str">
        <f>RIEPILOGO!C17</f>
        <v>MONTUORI ALESSIA</v>
      </c>
      <c r="B12" s="20">
        <f>RIEPILOGO!D17</f>
        <v>39619</v>
      </c>
      <c r="C12" s="19">
        <f>RIEPILOGO!H17</f>
        <v>27.45</v>
      </c>
    </row>
    <row r="13" spans="1:3" ht="12.75">
      <c r="A13">
        <f>RIEPILOGO!C18</f>
        <v>0</v>
      </c>
      <c r="B13" s="20">
        <f>RIEPILOGO!D18</f>
        <v>0</v>
      </c>
      <c r="C13" s="19">
        <f>RIEPILOGO!H18</f>
        <v>0</v>
      </c>
    </row>
    <row r="14" spans="1:3" ht="12.75">
      <c r="A14">
        <f>RIEPILOGO!C19</f>
        <v>0</v>
      </c>
      <c r="B14" s="20">
        <f>RIEPILOGO!D19</f>
        <v>0</v>
      </c>
      <c r="C14" s="19">
        <f>RIEPILOGO!H19</f>
        <v>0</v>
      </c>
    </row>
    <row r="15" spans="1:3" ht="12.75">
      <c r="A15" t="str">
        <f>RIEPILOGO!C24</f>
        <v>COSTACHE ALEXANDRA</v>
      </c>
      <c r="B15" s="20">
        <f>RIEPILOGO!D24</f>
        <v>39269</v>
      </c>
      <c r="C15" s="19">
        <f>RIEPILOGO!H24</f>
        <v>27.099999999999998</v>
      </c>
    </row>
    <row r="16" spans="1:3" ht="12.75">
      <c r="A16" t="str">
        <f>RIEPILOGO!C25</f>
        <v>GRIGORE LARISSA</v>
      </c>
      <c r="B16" s="20">
        <f>RIEPILOGO!D25</f>
        <v>39257</v>
      </c>
      <c r="C16" s="19">
        <f>RIEPILOGO!H25</f>
        <v>27.85</v>
      </c>
    </row>
    <row r="17" spans="1:3" ht="12.75">
      <c r="A17" t="str">
        <f>RIEPILOGO!C26</f>
        <v>RICCI MICHELA</v>
      </c>
      <c r="B17" s="20">
        <f>RIEPILOGO!D26</f>
        <v>40194</v>
      </c>
      <c r="C17" s="19">
        <f>RIEPILOGO!H26</f>
        <v>27.4</v>
      </c>
    </row>
    <row r="18" spans="1:3" ht="12.75">
      <c r="A18" t="str">
        <f>RIEPILOGO!C27</f>
        <v>DE DOMINICIS GIULIA</v>
      </c>
      <c r="B18" s="20">
        <f>RIEPILOGO!D27</f>
        <v>39371</v>
      </c>
      <c r="C18" s="19">
        <f>RIEPILOGO!H27</f>
        <v>28.25</v>
      </c>
    </row>
    <row r="19" spans="1:3" ht="12.75">
      <c r="A19" t="str">
        <f>RIEPILOGO!C28</f>
        <v>TUBELLI VALERIA</v>
      </c>
      <c r="B19" s="20">
        <f>RIEPILOGO!D28</f>
        <v>39221</v>
      </c>
      <c r="C19" s="19">
        <f>RIEPILOGO!H28</f>
        <v>27.650000000000002</v>
      </c>
    </row>
    <row r="20" spans="1:3" ht="12.75">
      <c r="A20">
        <f>RIEPILOGO!C29</f>
        <v>0</v>
      </c>
      <c r="B20" s="20">
        <f>RIEPILOGO!D29</f>
        <v>0</v>
      </c>
      <c r="C20" s="19">
        <f>RIEPILOGO!H29</f>
        <v>0</v>
      </c>
    </row>
    <row r="21" spans="1:3" ht="12.75">
      <c r="A21" t="str">
        <f>RIEPILOGO!C34</f>
        <v>CATALANI FEDERICA</v>
      </c>
      <c r="B21" s="20">
        <f>RIEPILOGO!D34</f>
        <v>39732</v>
      </c>
      <c r="C21" s="19">
        <f>RIEPILOGO!H34</f>
        <v>27.65</v>
      </c>
    </row>
    <row r="22" spans="1:3" ht="12.75">
      <c r="A22" t="str">
        <f>RIEPILOGO!C35</f>
        <v>BONOMO SARA</v>
      </c>
      <c r="B22" s="20">
        <f>RIEPILOGO!D35</f>
        <v>39849</v>
      </c>
      <c r="C22" s="19">
        <f>RIEPILOGO!H35</f>
        <v>27.4</v>
      </c>
    </row>
    <row r="23" spans="1:3" ht="12.75">
      <c r="A23" t="str">
        <f>RIEPILOGO!C36</f>
        <v>DE FUSCO CHIARA</v>
      </c>
      <c r="B23" s="20">
        <f>RIEPILOGO!D36</f>
        <v>39623</v>
      </c>
      <c r="C23" s="19">
        <f>RIEPILOGO!H36</f>
        <v>27.700000000000003</v>
      </c>
    </row>
    <row r="24" spans="1:3" ht="12.75">
      <c r="A24">
        <f>RIEPILOGO!C37</f>
        <v>0</v>
      </c>
      <c r="B24" s="20">
        <f>RIEPILOGO!D37</f>
        <v>0</v>
      </c>
      <c r="C24" s="19">
        <f>RIEPILOGO!H37</f>
        <v>0</v>
      </c>
    </row>
    <row r="25" spans="1:3" ht="12.75">
      <c r="A25">
        <f>RIEPILOGO!C38</f>
        <v>0</v>
      </c>
      <c r="B25" s="20">
        <f>RIEPILOGO!D38</f>
        <v>0</v>
      </c>
      <c r="C25" s="19">
        <f>RIEPILOGO!H38</f>
        <v>0</v>
      </c>
    </row>
    <row r="26" spans="1:3" ht="12.75">
      <c r="A26">
        <f>RIEPILOGO!C39</f>
        <v>0</v>
      </c>
      <c r="B26" s="20">
        <f>RIEPILOGO!D39</f>
        <v>0</v>
      </c>
      <c r="C26" s="19">
        <f>RIEPILOGO!H39</f>
        <v>0</v>
      </c>
    </row>
    <row r="27" spans="1:3" ht="12.75">
      <c r="A27" t="str">
        <f>RIEPILOGO!C44</f>
        <v>CAROCCI EMMA</v>
      </c>
      <c r="B27" s="20">
        <f>RIEPILOGO!D44</f>
        <v>39178</v>
      </c>
      <c r="C27" s="19">
        <f>RIEPILOGO!H44</f>
        <v>25.65</v>
      </c>
    </row>
    <row r="28" spans="1:3" ht="12.75">
      <c r="A28" t="str">
        <f>RIEPILOGO!C45</f>
        <v>CRULLI CAROLINA</v>
      </c>
      <c r="B28" s="20">
        <f>RIEPILOGO!D45</f>
        <v>39416</v>
      </c>
      <c r="C28" s="19">
        <f>RIEPILOGO!H45</f>
        <v>26.4</v>
      </c>
    </row>
    <row r="29" spans="1:3" ht="12.75">
      <c r="A29" t="str">
        <f>RIEPILOGO!C46</f>
        <v>GALLI LUCIA</v>
      </c>
      <c r="B29" s="20">
        <f>RIEPILOGO!D46</f>
        <v>39116</v>
      </c>
      <c r="C29" s="19">
        <f>RIEPILOGO!H46</f>
        <v>27.25</v>
      </c>
    </row>
    <row r="30" spans="1:3" ht="12.75">
      <c r="A30" t="str">
        <f>RIEPILOGO!C47</f>
        <v>PIOMBINI GIULIA</v>
      </c>
      <c r="B30" s="20">
        <f>RIEPILOGO!D47</f>
        <v>39090</v>
      </c>
      <c r="C30" s="19">
        <f>RIEPILOGO!H47</f>
        <v>27.55</v>
      </c>
    </row>
    <row r="31" spans="1:3" ht="12.75">
      <c r="A31">
        <f>RIEPILOGO!C48</f>
        <v>0</v>
      </c>
      <c r="B31" s="20">
        <f>RIEPILOGO!D48</f>
        <v>0</v>
      </c>
      <c r="C31" s="19">
        <f>RIEPILOGO!H48</f>
        <v>0</v>
      </c>
    </row>
    <row r="32" spans="1:3" ht="12.75">
      <c r="A32">
        <f>RIEPILOGO!C49</f>
        <v>0</v>
      </c>
      <c r="B32" s="20">
        <f>RIEPILOGO!D49</f>
        <v>0</v>
      </c>
      <c r="C32" s="19">
        <f>RIEPILOGO!H49</f>
        <v>0</v>
      </c>
    </row>
    <row r="33" spans="1:3" ht="12.75">
      <c r="A33" t="str">
        <f>RIEPILOGO!C54</f>
        <v>BONACCORSI LISA</v>
      </c>
      <c r="B33" s="20">
        <f>RIEPILOGO!D54</f>
        <v>40181</v>
      </c>
      <c r="C33" s="19">
        <f>RIEPILOGO!H54</f>
        <v>27.349999999999998</v>
      </c>
    </row>
    <row r="34" spans="1:3" ht="12.75">
      <c r="A34" t="str">
        <f>RIEPILOGO!C55</f>
        <v>BRANDANI MATILDE</v>
      </c>
      <c r="B34" s="20">
        <f>RIEPILOGO!D55</f>
        <v>39742</v>
      </c>
      <c r="C34" s="19">
        <f>RIEPILOGO!H55</f>
        <v>26.049999999999997</v>
      </c>
    </row>
    <row r="35" spans="1:3" ht="12.75">
      <c r="A35" t="str">
        <f>RIEPILOGO!C56</f>
        <v>MALTAGLIATI CATERINA</v>
      </c>
      <c r="B35" s="20">
        <f>RIEPILOGO!D56</f>
        <v>39869</v>
      </c>
      <c r="C35" s="19">
        <f>RIEPILOGO!H56</f>
        <v>27.2</v>
      </c>
    </row>
    <row r="36" spans="1:3" ht="12.75">
      <c r="A36">
        <f>RIEPILOGO!C57</f>
        <v>0</v>
      </c>
      <c r="B36" s="20">
        <f>RIEPILOGO!D57</f>
        <v>0</v>
      </c>
      <c r="C36" s="19">
        <f>RIEPILOGO!H57</f>
        <v>0</v>
      </c>
    </row>
    <row r="37" spans="1:3" ht="12.75">
      <c r="A37">
        <f>RIEPILOGO!C58</f>
        <v>0</v>
      </c>
      <c r="B37" s="20">
        <f>RIEPILOGO!D58</f>
        <v>0</v>
      </c>
      <c r="C37" s="19">
        <f>RIEPILOGO!H58</f>
        <v>0</v>
      </c>
    </row>
    <row r="38" spans="1:3" ht="12.75">
      <c r="A38">
        <f>RIEPILOGO!C59</f>
        <v>0</v>
      </c>
      <c r="B38" s="20">
        <f>RIEPILOGO!D59</f>
        <v>0</v>
      </c>
      <c r="C38" s="19">
        <f>RIEPILOGO!H59</f>
        <v>0</v>
      </c>
    </row>
    <row r="39" spans="1:3" ht="12.75">
      <c r="A39" t="str">
        <f>RIEPILOGO!C64</f>
        <v>RAVASI M SILVIA</v>
      </c>
      <c r="B39" s="20">
        <f>RIEPILOGO!D64</f>
        <v>39772</v>
      </c>
      <c r="C39" s="19">
        <f>RIEPILOGO!H64</f>
        <v>26.7</v>
      </c>
    </row>
    <row r="40" spans="1:3" ht="12.75">
      <c r="A40" t="str">
        <f>RIEPILOGO!C65</f>
        <v>DELMONTE GIULIA</v>
      </c>
      <c r="B40" s="20">
        <f>RIEPILOGO!D65</f>
        <v>39414</v>
      </c>
      <c r="C40" s="19">
        <f>RIEPILOGO!H65</f>
        <v>27.700000000000003</v>
      </c>
    </row>
    <row r="41" spans="1:3" ht="12.75">
      <c r="A41" t="str">
        <f>RIEPILOGO!C66</f>
        <v>VAREA DELIA</v>
      </c>
      <c r="B41" s="20">
        <f>RIEPILOGO!D66</f>
        <v>39410</v>
      </c>
      <c r="C41" s="19">
        <f>RIEPILOGO!H66</f>
        <v>27.3</v>
      </c>
    </row>
    <row r="42" spans="1:3" ht="12.75">
      <c r="A42">
        <f>RIEPILOGO!C67</f>
        <v>0</v>
      </c>
      <c r="B42" s="20">
        <f>RIEPILOGO!D67</f>
        <v>0</v>
      </c>
      <c r="C42" s="19">
        <f>RIEPILOGO!H67</f>
        <v>0</v>
      </c>
    </row>
    <row r="43" spans="1:3" ht="12.75">
      <c r="A43">
        <f>RIEPILOGO!C68</f>
        <v>0</v>
      </c>
      <c r="B43" s="20">
        <f>RIEPILOGO!D68</f>
        <v>0</v>
      </c>
      <c r="C43" s="19">
        <f>RIEPILOGO!H68</f>
        <v>0</v>
      </c>
    </row>
    <row r="44" spans="1:3" ht="12.75">
      <c r="A44">
        <f>RIEPILOGO!C69</f>
        <v>0</v>
      </c>
      <c r="B44" s="20">
        <f>RIEPILOGO!D69</f>
        <v>0</v>
      </c>
      <c r="C44" s="19">
        <f>RIEPILOGO!H69</f>
        <v>0</v>
      </c>
    </row>
    <row r="45" spans="1:3" ht="12.75">
      <c r="A45" t="str">
        <f>RIEPILOGO!C74</f>
        <v>AMBRA IRENE</v>
      </c>
      <c r="B45" s="20">
        <f>RIEPILOGO!D74</f>
        <v>39496</v>
      </c>
      <c r="C45" s="19">
        <f>RIEPILOGO!H74</f>
        <v>28.35</v>
      </c>
    </row>
    <row r="46" spans="1:3" ht="12.75">
      <c r="A46" t="str">
        <f>RIEPILOGO!C75</f>
        <v>LOMARTIRE SIRIA</v>
      </c>
      <c r="B46" s="20">
        <f>RIEPILOGO!D75</f>
        <v>39573</v>
      </c>
      <c r="C46" s="19">
        <f>RIEPILOGO!H75</f>
        <v>28</v>
      </c>
    </row>
    <row r="47" spans="1:3" ht="12.75">
      <c r="A47" t="str">
        <f>RIEPILOGO!C76</f>
        <v>PALLADINO GIADA</v>
      </c>
      <c r="B47" s="20">
        <f>RIEPILOGO!D76</f>
        <v>39976</v>
      </c>
      <c r="C47" s="19">
        <f>RIEPILOGO!H76</f>
        <v>27.7</v>
      </c>
    </row>
    <row r="48" spans="1:3" ht="12.75">
      <c r="A48" t="str">
        <f>RIEPILOGO!C77</f>
        <v>PROIETTI EMMA</v>
      </c>
      <c r="B48" s="20">
        <f>RIEPILOGO!D77</f>
        <v>39920</v>
      </c>
      <c r="C48" s="19">
        <f>RIEPILOGO!H77</f>
        <v>28.85</v>
      </c>
    </row>
    <row r="49" spans="1:3" ht="12.75">
      <c r="A49" t="str">
        <f>RIEPILOGO!C78</f>
        <v>ZAMPIELLO CAMILLA</v>
      </c>
      <c r="B49" s="20">
        <f>RIEPILOGO!D78</f>
        <v>39550</v>
      </c>
      <c r="C49" s="19">
        <f>RIEPILOGO!H78</f>
        <v>27.900000000000002</v>
      </c>
    </row>
    <row r="50" spans="1:3" ht="12.75">
      <c r="A50">
        <f>RIEPILOGO!C79</f>
        <v>0</v>
      </c>
      <c r="B50" s="20">
        <f>RIEPILOGO!D79</f>
        <v>0</v>
      </c>
      <c r="C50" s="19">
        <f>RIEPILOGO!H79</f>
        <v>0</v>
      </c>
    </row>
    <row r="51" spans="1:3" ht="12.75">
      <c r="A51" t="str">
        <f>RIEPILOGO!C84</f>
        <v>GAUDINO SARA</v>
      </c>
      <c r="B51" s="20">
        <f>RIEPILOGO!D84</f>
        <v>39673</v>
      </c>
      <c r="C51" s="19">
        <f>RIEPILOGO!H84</f>
        <v>27.299999999999997</v>
      </c>
    </row>
    <row r="52" spans="1:3" ht="12.75">
      <c r="A52" t="str">
        <f>RIEPILOGO!C85</f>
        <v>MARCONE ELISA</v>
      </c>
      <c r="B52" s="20">
        <f>RIEPILOGO!D85</f>
        <v>39370</v>
      </c>
      <c r="C52" s="19">
        <f>RIEPILOGO!H85</f>
        <v>27.65</v>
      </c>
    </row>
    <row r="53" spans="1:3" ht="12.75">
      <c r="A53" t="str">
        <f>RIEPILOGO!C86</f>
        <v>VIVENZIO GIUSEPPINA</v>
      </c>
      <c r="B53" s="20">
        <f>RIEPILOGO!D86</f>
        <v>39268</v>
      </c>
      <c r="C53" s="19">
        <f>RIEPILOGO!H86</f>
        <v>28.5</v>
      </c>
    </row>
    <row r="54" spans="1:3" ht="12.75">
      <c r="A54" t="str">
        <f>RIEPILOGO!C87</f>
        <v>TRAMICE FABIANA</v>
      </c>
      <c r="B54" s="20">
        <f>RIEPILOGO!D87</f>
        <v>39270</v>
      </c>
      <c r="C54" s="19">
        <f>RIEPILOGO!H87</f>
        <v>27.799999999999997</v>
      </c>
    </row>
    <row r="55" spans="1:3" ht="12.75">
      <c r="A55" t="str">
        <f>RIEPILOGO!C88</f>
        <v>DI COSTANZO RAFFAELLA</v>
      </c>
      <c r="B55" s="20">
        <f>RIEPILOGO!D88</f>
        <v>39150</v>
      </c>
      <c r="C55" s="19">
        <f>RIEPILOGO!H88</f>
        <v>27.25</v>
      </c>
    </row>
    <row r="56" spans="1:3" ht="12.75">
      <c r="A56">
        <f>RIEPILOGO!C89</f>
        <v>0</v>
      </c>
      <c r="B56" s="20">
        <f>RIEPILOGO!D89</f>
        <v>0</v>
      </c>
      <c r="C56" s="19">
        <f>RIEPILOGO!H89</f>
        <v>0</v>
      </c>
    </row>
    <row r="57" spans="1:3" ht="12.75">
      <c r="A57" t="str">
        <f>RIEPILOGO!C94</f>
        <v>STRATON ELENA</v>
      </c>
      <c r="B57" s="20">
        <f>RIEPILOGO!D94</f>
        <v>40863</v>
      </c>
      <c r="C57" s="19">
        <f>RIEPILOGO!H94</f>
        <v>27.4</v>
      </c>
    </row>
    <row r="58" spans="1:3" ht="12.75">
      <c r="A58" t="str">
        <f>RIEPILOGO!C95</f>
        <v>FRANCHIOTTI GIORGIA</v>
      </c>
      <c r="B58" s="20">
        <f>RIEPILOGO!D95</f>
        <v>40444</v>
      </c>
      <c r="C58" s="19">
        <f>RIEPILOGO!H95</f>
        <v>27.85</v>
      </c>
    </row>
    <row r="59" spans="1:3" ht="12.75">
      <c r="A59" t="str">
        <f>RIEPILOGO!C96</f>
        <v>FILIPPI MARTINA</v>
      </c>
      <c r="B59" s="20">
        <f>RIEPILOGO!D96</f>
        <v>39348</v>
      </c>
      <c r="C59" s="19">
        <f>RIEPILOGO!H96</f>
        <v>27.55</v>
      </c>
    </row>
    <row r="60" spans="1:3" ht="12.75">
      <c r="A60" t="str">
        <f>RIEPILOGO!C97</f>
        <v>ALLORIO SABRINA</v>
      </c>
      <c r="B60" s="20">
        <f>RIEPILOGO!D97</f>
        <v>39779</v>
      </c>
      <c r="C60" s="19">
        <f>RIEPILOGO!H97</f>
        <v>27.450000000000003</v>
      </c>
    </row>
    <row r="61" spans="1:3" ht="12.75">
      <c r="A61">
        <f>RIEPILOGO!C98</f>
        <v>0</v>
      </c>
      <c r="B61" s="20">
        <f>RIEPILOGO!D98</f>
        <v>0</v>
      </c>
      <c r="C61" s="19">
        <f>RIEPILOGO!H98</f>
        <v>0</v>
      </c>
    </row>
    <row r="62" spans="1:3" ht="12.75">
      <c r="A62">
        <f>RIEPILOGO!C99</f>
        <v>0</v>
      </c>
      <c r="B62" s="20">
        <f>RIEPILOGO!D99</f>
        <v>0</v>
      </c>
      <c r="C62" s="19">
        <f>RIEPILOGO!H99</f>
        <v>0</v>
      </c>
    </row>
    <row r="63" spans="1:3" ht="12.75">
      <c r="A63" t="str">
        <f>RIEPILOGO!C104</f>
        <v>BANDINI REBECCA</v>
      </c>
      <c r="B63" s="20">
        <f>RIEPILOGO!D104</f>
        <v>39727</v>
      </c>
      <c r="C63" s="19">
        <f>RIEPILOGO!H104</f>
        <v>27.35</v>
      </c>
    </row>
    <row r="64" spans="1:3" ht="12.75">
      <c r="A64" t="str">
        <f>RIEPILOGO!C105</f>
        <v>BIANCHI AMALIA</v>
      </c>
      <c r="B64" s="20">
        <f>RIEPILOGO!D105</f>
        <v>39357</v>
      </c>
      <c r="C64" s="19">
        <f>RIEPILOGO!H105</f>
        <v>26.85</v>
      </c>
    </row>
    <row r="65" spans="1:3" ht="12.75">
      <c r="A65" t="str">
        <f>RIEPILOGO!C106</f>
        <v>CAROSIO FRANCESCA</v>
      </c>
      <c r="B65" s="20">
        <f>RIEPILOGO!D106</f>
        <v>39469</v>
      </c>
      <c r="C65" s="19">
        <f>RIEPILOGO!H106</f>
        <v>26.5</v>
      </c>
    </row>
    <row r="66" spans="1:3" ht="12.75">
      <c r="A66" t="str">
        <f>RIEPILOGO!C107</f>
        <v>ROSSI ARIANNA</v>
      </c>
      <c r="B66" s="20">
        <f>RIEPILOGO!D107</f>
        <v>39616</v>
      </c>
      <c r="C66" s="19">
        <f>RIEPILOGO!H107</f>
        <v>26.75</v>
      </c>
    </row>
    <row r="67" spans="1:3" ht="12.75">
      <c r="A67">
        <f>RIEPILOGO!C108</f>
        <v>0</v>
      </c>
      <c r="B67" s="20">
        <f>RIEPILOGO!D108</f>
        <v>0</v>
      </c>
      <c r="C67" s="19">
        <f>RIEPILOGO!H108</f>
        <v>0</v>
      </c>
    </row>
    <row r="68" spans="1:3" ht="12.75">
      <c r="A68">
        <f>RIEPILOGO!C109</f>
        <v>0</v>
      </c>
      <c r="B68" s="20">
        <f>RIEPILOGO!D109</f>
        <v>0</v>
      </c>
      <c r="C68" s="19">
        <f>RIEPILOGO!H109</f>
        <v>0</v>
      </c>
    </row>
    <row r="69" spans="1:3" ht="12.75">
      <c r="A69" t="str">
        <f>RIEPILOGO!C114</f>
        <v>CORSO VANESSA</v>
      </c>
      <c r="B69" s="20">
        <f>RIEPILOGO!D114</f>
        <v>40143</v>
      </c>
      <c r="C69" s="19">
        <f>RIEPILOGO!H114</f>
        <v>27.6</v>
      </c>
    </row>
    <row r="70" spans="1:3" ht="12.75">
      <c r="A70" t="str">
        <f>RIEPILOGO!C115</f>
        <v>D'ORSI FRANCESCA</v>
      </c>
      <c r="B70" s="20">
        <f>RIEPILOGO!D115</f>
        <v>39632</v>
      </c>
      <c r="C70" s="19">
        <f>RIEPILOGO!H115</f>
        <v>26.9</v>
      </c>
    </row>
    <row r="71" spans="1:3" ht="12.75">
      <c r="A71" t="str">
        <f>RIEPILOGO!C116</f>
        <v>FEDI GRETA</v>
      </c>
      <c r="B71" s="20">
        <f>RIEPILOGO!D116</f>
        <v>39504</v>
      </c>
      <c r="C71" s="19">
        <f>RIEPILOGO!H116</f>
        <v>27.25</v>
      </c>
    </row>
    <row r="72" spans="1:3" ht="12.75">
      <c r="A72" t="str">
        <f>RIEPILOGO!C117</f>
        <v>VENTO ALESSIA</v>
      </c>
      <c r="B72" s="20">
        <f>RIEPILOGO!D117</f>
        <v>39923</v>
      </c>
      <c r="C72" s="19">
        <f>RIEPILOGO!H117</f>
        <v>27.85</v>
      </c>
    </row>
    <row r="73" spans="1:3" ht="12.75">
      <c r="A73">
        <f>RIEPILOGO!C118</f>
        <v>0</v>
      </c>
      <c r="B73" s="20">
        <f>RIEPILOGO!D118</f>
        <v>0</v>
      </c>
      <c r="C73" s="19">
        <f>RIEPILOGO!H118</f>
        <v>0</v>
      </c>
    </row>
    <row r="74" spans="1:3" ht="12.75">
      <c r="A74">
        <f>RIEPILOGO!C119</f>
        <v>0</v>
      </c>
      <c r="B74" s="20">
        <f>RIEPILOGO!D119</f>
        <v>0</v>
      </c>
      <c r="C74" s="19">
        <f>RIEPILOGO!H119</f>
        <v>0</v>
      </c>
    </row>
    <row r="75" spans="1:3" ht="12.75">
      <c r="A75" t="str">
        <f>RIEPILOGO!C124</f>
        <v>POTINI SOFIA</v>
      </c>
      <c r="B75" s="20">
        <f>RIEPILOGO!D124</f>
        <v>39529</v>
      </c>
      <c r="C75" s="19">
        <f>RIEPILOGO!H124</f>
        <v>27.15</v>
      </c>
    </row>
    <row r="76" spans="1:3" ht="12.75">
      <c r="A76" t="str">
        <f>RIEPILOGO!C125</f>
        <v>ALESSI EMMA</v>
      </c>
      <c r="B76" s="20">
        <f>RIEPILOGO!D125</f>
        <v>39469</v>
      </c>
      <c r="C76" s="19">
        <f>RIEPILOGO!H125</f>
        <v>27.05</v>
      </c>
    </row>
    <row r="77" spans="1:3" ht="12.75">
      <c r="A77" t="str">
        <f>RIEPILOGO!C126</f>
        <v>VIVI MARTINA</v>
      </c>
      <c r="B77" s="20">
        <f>RIEPILOGO!D126</f>
        <v>39604</v>
      </c>
      <c r="C77" s="19">
        <f>RIEPILOGO!H126</f>
        <v>26.8</v>
      </c>
    </row>
    <row r="78" spans="1:3" ht="12.75">
      <c r="A78" t="str">
        <f>RIEPILOGO!C127</f>
        <v>GIUSTI LUCREZIA</v>
      </c>
      <c r="B78" s="20">
        <f>RIEPILOGO!D127</f>
        <v>39506</v>
      </c>
      <c r="C78" s="19">
        <f>RIEPILOGO!H127</f>
        <v>24.95</v>
      </c>
    </row>
    <row r="79" spans="1:3" ht="12.75">
      <c r="A79" t="str">
        <f>RIEPILOGO!C128</f>
        <v>BERNARDINI SOFIA</v>
      </c>
      <c r="B79" s="20">
        <f>RIEPILOGO!D128</f>
        <v>39801</v>
      </c>
      <c r="C79" s="19">
        <f>RIEPILOGO!H128</f>
        <v>17.1</v>
      </c>
    </row>
    <row r="80" spans="1:3" ht="12.75">
      <c r="A80">
        <f>RIEPILOGO!C129</f>
        <v>0</v>
      </c>
      <c r="B80" s="20">
        <f>RIEPILOGO!D129</f>
        <v>0</v>
      </c>
      <c r="C80" s="19">
        <f>RIEPILOGO!H129</f>
        <v>0</v>
      </c>
    </row>
    <row r="81" spans="1:3" ht="12.75">
      <c r="A81" t="str">
        <f>RIEPILOGO!C134</f>
        <v>BERARDI FEDERICA</v>
      </c>
      <c r="B81" s="20">
        <f>RIEPILOGO!D134</f>
        <v>40416</v>
      </c>
      <c r="C81" s="19">
        <f>RIEPILOGO!H134</f>
        <v>27.650000000000002</v>
      </c>
    </row>
    <row r="82" spans="1:3" ht="12.75">
      <c r="A82" t="str">
        <f>RIEPILOGO!C135</f>
        <v>DI LORENZO MAILA</v>
      </c>
      <c r="B82" s="20">
        <f>RIEPILOGO!D135</f>
        <v>40226</v>
      </c>
      <c r="C82" s="19">
        <f>RIEPILOGO!H135</f>
        <v>27.349999999999998</v>
      </c>
    </row>
    <row r="83" spans="1:3" ht="12.75">
      <c r="A83" t="str">
        <f>RIEPILOGO!C136</f>
        <v>INCORONATO GIORGIA</v>
      </c>
      <c r="B83" s="20">
        <f>RIEPILOGO!D136</f>
        <v>39953</v>
      </c>
      <c r="C83" s="19">
        <f>RIEPILOGO!H136</f>
        <v>27.349999999999998</v>
      </c>
    </row>
    <row r="84" spans="1:3" ht="12.75">
      <c r="A84" t="str">
        <f>RIEPILOGO!C137</f>
        <v>PIERFELICE CARLOTTA</v>
      </c>
      <c r="B84" s="20">
        <f>RIEPILOGO!D137</f>
        <v>39505</v>
      </c>
      <c r="C84" s="19">
        <f>RIEPILOGO!H137</f>
        <v>26.25</v>
      </c>
    </row>
    <row r="85" spans="1:3" ht="12.75">
      <c r="A85" t="str">
        <f>RIEPILOGO!C138</f>
        <v>AVERARDI BEATRICE</v>
      </c>
      <c r="B85" s="20">
        <f>RIEPILOGO!D138</f>
        <v>38623</v>
      </c>
      <c r="C85" s="19">
        <f>RIEPILOGO!H138</f>
        <v>0</v>
      </c>
    </row>
    <row r="86" spans="1:3" ht="12.75">
      <c r="A86">
        <f>RIEPILOGO!C139</f>
        <v>0</v>
      </c>
      <c r="B86" s="20">
        <f>RIEPILOGO!D139</f>
        <v>0</v>
      </c>
      <c r="C86" s="19">
        <f>RIEPILOGO!H139</f>
        <v>0</v>
      </c>
    </row>
    <row r="87" spans="1:3" ht="12.75">
      <c r="A87" t="str">
        <f>RIEPILOGO!C144</f>
        <v>BORGHESECECILIA</v>
      </c>
      <c r="B87" s="20">
        <f>RIEPILOGO!D144</f>
        <v>39927</v>
      </c>
      <c r="C87" s="19">
        <f>RIEPILOGO!H144</f>
        <v>27.85</v>
      </c>
    </row>
    <row r="88" spans="1:3" ht="12.75">
      <c r="A88" t="str">
        <f>RIEPILOGO!C145</f>
        <v>BUCCI CLEMENTINA</v>
      </c>
      <c r="B88" s="20">
        <f>RIEPILOGO!D145</f>
        <v>39539</v>
      </c>
      <c r="C88" s="19">
        <f>RIEPILOGO!H145</f>
        <v>27.8</v>
      </c>
    </row>
    <row r="89" spans="1:3" ht="12.75">
      <c r="A89" t="str">
        <f>RIEPILOGO!C146</f>
        <v>MUSSO ALICE</v>
      </c>
      <c r="B89" s="20">
        <f>RIEPILOGO!D146</f>
        <v>39465</v>
      </c>
      <c r="C89" s="19">
        <f>RIEPILOGO!H146</f>
        <v>28</v>
      </c>
    </row>
    <row r="90" spans="1:3" ht="12.75">
      <c r="A90" t="str">
        <f>RIEPILOGO!C147</f>
        <v>BIANCHI MORGANA</v>
      </c>
      <c r="B90" s="20">
        <f>RIEPILOGO!D147</f>
        <v>39685</v>
      </c>
      <c r="C90" s="19">
        <f>RIEPILOGO!H147</f>
        <v>27.849999999999998</v>
      </c>
    </row>
    <row r="91" spans="1:3" ht="12.75">
      <c r="A91" t="str">
        <f>RIEPILOGO!C148</f>
        <v>ALESANI M CHIARA</v>
      </c>
      <c r="B91" s="20">
        <f>RIEPILOGO!D148</f>
        <v>39762</v>
      </c>
      <c r="C91" s="19">
        <f>RIEPILOGO!H148</f>
        <v>28.300000000000004</v>
      </c>
    </row>
    <row r="92" spans="1:3" ht="12.75">
      <c r="A92">
        <f>RIEPILOGO!C149</f>
        <v>0</v>
      </c>
      <c r="B92" s="20">
        <f>RIEPILOGO!D149</f>
        <v>0</v>
      </c>
      <c r="C92" s="19">
        <f>RIEPILOGO!H149</f>
        <v>0</v>
      </c>
    </row>
    <row r="93" spans="1:3" ht="12.75">
      <c r="A93" t="str">
        <f>RIEPILOGO!C154</f>
        <v>SALVEZZO GIORGIA</v>
      </c>
      <c r="B93" s="20">
        <f>RIEPILOGO!D154</f>
        <v>39778</v>
      </c>
      <c r="C93" s="19">
        <f>RIEPILOGO!H154</f>
        <v>26.299999999999997</v>
      </c>
    </row>
    <row r="94" spans="1:3" ht="12.75">
      <c r="A94" t="str">
        <f>RIEPILOGO!C155</f>
        <v>TOALDO STELLA</v>
      </c>
      <c r="B94" s="20">
        <f>RIEPILOGO!D155</f>
        <v>40518</v>
      </c>
      <c r="C94" s="19">
        <f>RIEPILOGO!H155</f>
        <v>25.700000000000003</v>
      </c>
    </row>
    <row r="95" spans="1:3" ht="12.75">
      <c r="A95" t="str">
        <f>RIEPILOGO!C156</f>
        <v>FONGHER ALESSIA</v>
      </c>
      <c r="B95" s="20">
        <f>RIEPILOGO!D156</f>
        <v>40119</v>
      </c>
      <c r="C95" s="19">
        <f>RIEPILOGO!H156</f>
        <v>26.65</v>
      </c>
    </row>
    <row r="96" spans="1:3" ht="12.75">
      <c r="A96" t="str">
        <f>RIEPILOGO!C157</f>
        <v>SCULTZ NORA</v>
      </c>
      <c r="B96" s="20">
        <f>RIEPILOGO!D157</f>
        <v>40147</v>
      </c>
      <c r="C96" s="19">
        <f>RIEPILOGO!H157</f>
        <v>26.55</v>
      </c>
    </row>
    <row r="97" spans="1:3" ht="12.75">
      <c r="A97" t="str">
        <f>RIEPILOGO!C158</f>
        <v>FABRIS NOEMI</v>
      </c>
      <c r="B97" s="20">
        <f>RIEPILOGO!D158</f>
        <v>40174</v>
      </c>
      <c r="C97" s="19">
        <f>RIEPILOGO!H158</f>
        <v>24.9</v>
      </c>
    </row>
    <row r="98" spans="1:3" ht="12.75">
      <c r="A98">
        <f>RIEPILOGO!C159</f>
        <v>0</v>
      </c>
      <c r="B98" s="20">
        <f>RIEPILOGO!D159</f>
        <v>0</v>
      </c>
      <c r="C98" s="19">
        <f>RIEPILOGO!H159</f>
        <v>0</v>
      </c>
    </row>
    <row r="99" spans="1:3" ht="12.75">
      <c r="A99" t="str">
        <f>RIEPILOGO!C164</f>
        <v>BRACONI GIULIA</v>
      </c>
      <c r="B99" s="20">
        <f>RIEPILOGO!D164</f>
        <v>39307</v>
      </c>
      <c r="C99" s="19">
        <f>RIEPILOGO!H164</f>
        <v>26.599999999999998</v>
      </c>
    </row>
    <row r="100" spans="1:3" ht="12.75">
      <c r="A100" t="str">
        <f>RIEPILOGO!C165</f>
        <v>LUCIFERO LILU'</v>
      </c>
      <c r="B100" s="20">
        <f>RIEPILOGO!D165</f>
        <v>39490</v>
      </c>
      <c r="C100" s="19">
        <f>RIEPILOGO!H165</f>
        <v>27.1</v>
      </c>
    </row>
    <row r="101" spans="1:3" ht="12.75">
      <c r="A101" t="str">
        <f>RIEPILOGO!C166</f>
        <v>VIRGLI ALYCIA</v>
      </c>
      <c r="B101" s="20">
        <f>RIEPILOGO!D166</f>
        <v>39756</v>
      </c>
      <c r="C101" s="19">
        <f>RIEPILOGO!H166</f>
        <v>26.650000000000002</v>
      </c>
    </row>
    <row r="102" spans="1:3" ht="12.75">
      <c r="A102" t="str">
        <f>RIEPILOGO!C167</f>
        <v>PATASSINI  GINEVRA</v>
      </c>
      <c r="B102" s="20">
        <f>RIEPILOGO!D167</f>
        <v>39779</v>
      </c>
      <c r="C102" s="19">
        <f>RIEPILOGO!H167</f>
        <v>26.799999999999997</v>
      </c>
    </row>
    <row r="103" spans="1:3" ht="12.75">
      <c r="A103" t="str">
        <f>RIEPILOGO!C168</f>
        <v>PSARINI LUCIA</v>
      </c>
      <c r="B103" s="20">
        <f>RIEPILOGO!D168</f>
        <v>39483</v>
      </c>
      <c r="C103" s="19">
        <f>RIEPILOGO!H168</f>
        <v>26.1</v>
      </c>
    </row>
    <row r="104" spans="1:3" ht="12.75">
      <c r="A104">
        <f>RIEPILOGO!C169</f>
        <v>0</v>
      </c>
      <c r="B104" s="20">
        <f>RIEPILOGO!D169</f>
        <v>0</v>
      </c>
      <c r="C104" s="19">
        <f>RIEPILOGO!H169</f>
        <v>0</v>
      </c>
    </row>
    <row r="105" spans="1:3" ht="12.75">
      <c r="A105" t="str">
        <f>RIEPILOGO!C174</f>
        <v>FINATIANNIKA</v>
      </c>
      <c r="B105" s="20">
        <f>RIEPILOGO!D174</f>
        <v>40084</v>
      </c>
      <c r="C105" s="19">
        <f>RIEPILOGO!H174</f>
        <v>26.5</v>
      </c>
    </row>
    <row r="106" spans="1:3" ht="12.75">
      <c r="A106" t="str">
        <f>RIEPILOGO!C175</f>
        <v>PIELLI GIULIA</v>
      </c>
      <c r="B106" s="20">
        <f>RIEPILOGO!D175</f>
        <v>39576</v>
      </c>
      <c r="C106" s="19">
        <f>RIEPILOGO!H175</f>
        <v>27.200000000000003</v>
      </c>
    </row>
    <row r="107" spans="1:3" ht="12.75">
      <c r="A107" t="str">
        <f>RIEPILOGO!C176</f>
        <v>PIELLI SILVIA</v>
      </c>
      <c r="B107" s="20">
        <f>RIEPILOGO!D176</f>
        <v>39576</v>
      </c>
      <c r="C107" s="19">
        <f>RIEPILOGO!H176</f>
        <v>27.049999999999997</v>
      </c>
    </row>
    <row r="108" spans="1:3" ht="12.75">
      <c r="A108" t="str">
        <f>RIEPILOGO!C177</f>
        <v>PRODURUTTI PETRA</v>
      </c>
      <c r="B108" s="20">
        <f>RIEPILOGO!D177</f>
        <v>39739</v>
      </c>
      <c r="C108" s="19">
        <f>RIEPILOGO!H177</f>
        <v>26.75</v>
      </c>
    </row>
    <row r="109" spans="1:3" ht="12.75">
      <c r="A109" t="str">
        <f>RIEPILOGO!C178</f>
        <v>SPESSOTTO SALLY</v>
      </c>
      <c r="B109" s="20">
        <f>RIEPILOGO!D178</f>
        <v>39486</v>
      </c>
      <c r="C109" s="19">
        <f>RIEPILOGO!H178</f>
        <v>26.45</v>
      </c>
    </row>
    <row r="110" spans="1:3" ht="12.75">
      <c r="A110">
        <f>RIEPILOGO!C179</f>
        <v>0</v>
      </c>
      <c r="B110" s="20">
        <f>RIEPILOGO!D179</f>
        <v>0</v>
      </c>
      <c r="C110" s="19">
        <f>RIEPILOGO!H179</f>
        <v>0</v>
      </c>
    </row>
    <row r="111" spans="1:3" ht="12.75">
      <c r="A111" t="str">
        <f>RIEPILOGO!C184</f>
        <v>DE ROSA CATERINA</v>
      </c>
      <c r="B111" s="20">
        <f>RIEPILOGO!D184</f>
        <v>39616</v>
      </c>
      <c r="C111" s="19">
        <f>RIEPILOGO!H184</f>
        <v>27.700000000000003</v>
      </c>
    </row>
    <row r="112" spans="1:3" ht="12.75">
      <c r="A112" t="str">
        <f>RIEPILOGO!C185</f>
        <v>NANNI EMMA</v>
      </c>
      <c r="B112" s="20">
        <f>RIEPILOGO!D185</f>
        <v>39745</v>
      </c>
      <c r="C112" s="19">
        <f>RIEPILOGO!H185</f>
        <v>27.450000000000003</v>
      </c>
    </row>
    <row r="113" spans="1:3" ht="12.75">
      <c r="A113" t="str">
        <f>RIEPILOGO!C186</f>
        <v>MONGIA ANGELICA</v>
      </c>
      <c r="B113" s="20">
        <f>RIEPILOGO!D186</f>
        <v>39277</v>
      </c>
      <c r="C113" s="19">
        <f>RIEPILOGO!H186</f>
        <v>27.6</v>
      </c>
    </row>
    <row r="114" spans="1:3" ht="12.75">
      <c r="A114" t="str">
        <f>RIEPILOGO!C187</f>
        <v>CASTELLANO CLAUDIA</v>
      </c>
      <c r="B114" s="20">
        <f>RIEPILOGO!D187</f>
        <v>39803</v>
      </c>
      <c r="C114" s="19">
        <f>RIEPILOGO!H187</f>
        <v>27.35</v>
      </c>
    </row>
    <row r="115" spans="1:3" ht="12.75">
      <c r="A115" t="str">
        <f>RIEPILOGO!C188</f>
        <v>ZICOLELLA M VITTORIA</v>
      </c>
      <c r="B115" s="20">
        <f>RIEPILOGO!D188</f>
        <v>39672</v>
      </c>
      <c r="C115" s="19">
        <f>RIEPILOGO!H188</f>
        <v>26.15</v>
      </c>
    </row>
    <row r="116" spans="1:3" ht="12.75">
      <c r="A116">
        <f>RIEPILOGO!C189</f>
        <v>0</v>
      </c>
      <c r="B116" s="20">
        <f>RIEPILOGO!D189</f>
        <v>0</v>
      </c>
      <c r="C116" s="19">
        <f>RIEPILOGO!H189</f>
        <v>0</v>
      </c>
    </row>
    <row r="117" spans="1:3" ht="12.75">
      <c r="A117" t="str">
        <f>RIEPILOGO!C194</f>
        <v>ATOBELLI CLAUDIA</v>
      </c>
      <c r="B117" s="20">
        <f>RIEPILOGO!D194</f>
        <v>39624</v>
      </c>
      <c r="C117" s="19">
        <f>RIEPILOGO!H194</f>
        <v>28.349999999999998</v>
      </c>
    </row>
    <row r="118" spans="1:3" ht="12.75">
      <c r="A118" t="str">
        <f>RIEPILOGO!C195</f>
        <v>CANNARELLA ILARIA</v>
      </c>
      <c r="B118" s="20">
        <f>RIEPILOGO!D195</f>
        <v>40310</v>
      </c>
      <c r="C118" s="19">
        <f>RIEPILOGO!H195</f>
        <v>27.9</v>
      </c>
    </row>
    <row r="119" spans="1:3" ht="12.75">
      <c r="A119" t="str">
        <f>RIEPILOGO!C196</f>
        <v>DE LUCA RACELE</v>
      </c>
      <c r="B119" s="20">
        <f>RIEPILOGO!D196</f>
        <v>39168</v>
      </c>
      <c r="C119" s="19">
        <f>RIEPILOGO!H196</f>
        <v>27.35</v>
      </c>
    </row>
    <row r="120" spans="1:3" ht="12.75">
      <c r="A120" t="str">
        <f>RIEPILOGO!C197</f>
        <v>FACCENNA MARTA</v>
      </c>
      <c r="B120" s="20">
        <f>RIEPILOGO!D197</f>
        <v>39373</v>
      </c>
      <c r="C120" s="19">
        <f>RIEPILOGO!H197</f>
        <v>27.25</v>
      </c>
    </row>
    <row r="121" spans="1:3" ht="12.75">
      <c r="A121" t="str">
        <f>RIEPILOGO!C198</f>
        <v>FOSCHI FLAVIA</v>
      </c>
      <c r="B121" s="20">
        <f>RIEPILOGO!D198</f>
        <v>39848</v>
      </c>
      <c r="C121" s="19">
        <f>RIEPILOGO!H198</f>
        <v>27.7</v>
      </c>
    </row>
    <row r="122" spans="1:3" ht="12.75">
      <c r="A122">
        <f>RIEPILOGO!C199</f>
        <v>0</v>
      </c>
      <c r="B122" s="20">
        <f>RIEPILOGO!D199</f>
        <v>0</v>
      </c>
      <c r="C122" s="19">
        <f>RIEPILOGO!H199</f>
        <v>0</v>
      </c>
    </row>
    <row r="123" spans="1:3" ht="12.75">
      <c r="A123" t="str">
        <f>RIEPILOGO!C204</f>
        <v>DI NISIO CHIARA</v>
      </c>
      <c r="B123" s="20">
        <f>RIEPILOGO!D204</f>
        <v>39798</v>
      </c>
      <c r="C123" s="19">
        <f>RIEPILOGO!H204</f>
        <v>27.9</v>
      </c>
    </row>
    <row r="124" spans="1:3" ht="12.75">
      <c r="A124" t="str">
        <f>RIEPILOGO!C205</f>
        <v>DI RIENZO CARLOTTA</v>
      </c>
      <c r="B124" s="20">
        <f>RIEPILOGO!D205</f>
        <v>39559</v>
      </c>
      <c r="C124" s="19">
        <f>RIEPILOGO!H205</f>
        <v>27.449999999999996</v>
      </c>
    </row>
    <row r="125" spans="1:3" ht="12.75">
      <c r="A125" t="str">
        <f>RIEPILOGO!C206</f>
        <v>D'INTINO SARAH</v>
      </c>
      <c r="B125" s="20">
        <f>RIEPILOGO!D206</f>
        <v>39586</v>
      </c>
      <c r="C125" s="19">
        <f>RIEPILOGO!H206</f>
        <v>27.549999999999997</v>
      </c>
    </row>
    <row r="126" spans="1:3" ht="12.75">
      <c r="A126" t="str">
        <f>RIEPILOGO!C207</f>
        <v>CARPITELLI ALISIA</v>
      </c>
      <c r="B126" s="20">
        <f>RIEPILOGO!D207</f>
        <v>39536</v>
      </c>
      <c r="C126" s="19">
        <f>RIEPILOGO!H207</f>
        <v>27.05</v>
      </c>
    </row>
    <row r="127" spans="1:3" ht="12.75">
      <c r="A127" t="str">
        <f>RIEPILOGO!C208</f>
        <v>PALESTINI GRETA</v>
      </c>
      <c r="B127" s="20">
        <f>RIEPILOGO!D208</f>
        <v>39162</v>
      </c>
      <c r="C127" s="19">
        <f>RIEPILOGO!H208</f>
        <v>27.35</v>
      </c>
    </row>
    <row r="128" spans="1:3" ht="12.75">
      <c r="A128">
        <f>RIEPILOGO!C209</f>
        <v>0</v>
      </c>
      <c r="B128" s="20">
        <f>RIEPILOGO!D209</f>
        <v>0</v>
      </c>
      <c r="C128" s="19">
        <f>RIEPILOGO!H209</f>
        <v>0</v>
      </c>
    </row>
    <row r="129" spans="1:3" ht="12.75">
      <c r="A129" t="str">
        <f>RIEPILOGO!C214</f>
        <v>BARI CLAUDIA</v>
      </c>
      <c r="B129" s="20">
        <f>RIEPILOGO!D214</f>
        <v>39439</v>
      </c>
      <c r="C129" s="19">
        <f>RIEPILOGO!H214</f>
        <v>28.1</v>
      </c>
    </row>
    <row r="130" spans="1:3" ht="12.75">
      <c r="A130" t="str">
        <f>RIEPILOGO!C215</f>
        <v>COZZI CAROLINA</v>
      </c>
      <c r="B130" s="20">
        <f>RIEPILOGO!D215</f>
        <v>40154</v>
      </c>
      <c r="C130" s="19">
        <f>RIEPILOGO!H215</f>
        <v>27.9</v>
      </c>
    </row>
    <row r="131" spans="1:3" ht="12.75">
      <c r="A131" t="str">
        <f>RIEPILOGO!C216</f>
        <v>DORIA ELEONORA</v>
      </c>
      <c r="B131" s="20">
        <f>RIEPILOGO!D216</f>
        <v>39232</v>
      </c>
      <c r="C131" s="19">
        <f>RIEPILOGO!H216</f>
        <v>28.55</v>
      </c>
    </row>
    <row r="132" spans="1:3" ht="12.75">
      <c r="A132" t="str">
        <f>RIEPILOGO!C217</f>
        <v>GHELFI ADELAIDE</v>
      </c>
      <c r="B132" s="20">
        <f>RIEPILOGO!D217</f>
        <v>39857</v>
      </c>
      <c r="C132" s="19">
        <f>RIEPILOGO!H217</f>
        <v>28.65</v>
      </c>
    </row>
    <row r="133" spans="1:3" ht="12.75">
      <c r="A133" t="str">
        <f>RIEPILOGO!C218</f>
        <v>RUBERTO GRETA</v>
      </c>
      <c r="B133" s="20">
        <f>RIEPILOGO!D218</f>
        <v>39441</v>
      </c>
      <c r="C133" s="19">
        <f>RIEPILOGO!H218</f>
        <v>27.15</v>
      </c>
    </row>
    <row r="134" spans="1:3" ht="12.75">
      <c r="A134">
        <f>RIEPILOGO!C219</f>
        <v>0</v>
      </c>
      <c r="B134" s="20">
        <f>RIEPILOGO!D219</f>
        <v>0</v>
      </c>
      <c r="C134" s="19">
        <f>RIEPILOGO!H219</f>
        <v>0</v>
      </c>
    </row>
    <row r="135" spans="1:3" ht="12.75">
      <c r="A135" t="str">
        <f>RIEPILOGO!C224</f>
        <v>CAPACI SOFIA</v>
      </c>
      <c r="B135" s="20">
        <f>RIEPILOGO!D224</f>
        <v>39699</v>
      </c>
      <c r="C135" s="19">
        <f>RIEPILOGO!H224</f>
        <v>27.150000000000002</v>
      </c>
    </row>
    <row r="136" spans="1:3" ht="12.75">
      <c r="A136" t="str">
        <f>RIEPILOGO!C225</f>
        <v>CARIGGI SOFIA</v>
      </c>
      <c r="B136" s="20">
        <f>RIEPILOGO!D225</f>
        <v>40259</v>
      </c>
      <c r="C136" s="19">
        <f>RIEPILOGO!H225</f>
        <v>28.3</v>
      </c>
    </row>
    <row r="137" spans="1:3" ht="12.75">
      <c r="A137" t="str">
        <f>RIEPILOGO!C226</f>
        <v>INNOCENZI LUDOVICA</v>
      </c>
      <c r="B137" s="20">
        <f>RIEPILOGO!D226</f>
        <v>40106</v>
      </c>
      <c r="C137" s="19">
        <f>RIEPILOGO!H226</f>
        <v>28</v>
      </c>
    </row>
    <row r="138" spans="1:3" ht="12.75">
      <c r="A138" t="str">
        <f>RIEPILOGO!C227</f>
        <v>MASCHIETTI AURORA</v>
      </c>
      <c r="B138" s="20">
        <f>RIEPILOGO!D227</f>
        <v>39227</v>
      </c>
      <c r="C138" s="19">
        <f>RIEPILOGO!H227</f>
        <v>26.700000000000003</v>
      </c>
    </row>
    <row r="139" spans="1:3" ht="12.75">
      <c r="A139" t="str">
        <f>RIEPILOGO!C228</f>
        <v>TAULLI GIORGIA</v>
      </c>
      <c r="B139" s="20">
        <f>RIEPILOGO!D228</f>
        <v>0</v>
      </c>
      <c r="C139" s="19">
        <f>RIEPILOGO!H228</f>
        <v>27.2</v>
      </c>
    </row>
    <row r="140" spans="1:3" ht="12.75">
      <c r="A140">
        <f>RIEPILOGO!C229</f>
        <v>0</v>
      </c>
      <c r="B140" s="20">
        <f>RIEPILOGO!D229</f>
        <v>0</v>
      </c>
      <c r="C140" s="19">
        <f>RIEPILOGO!H229</f>
        <v>0</v>
      </c>
    </row>
    <row r="141" spans="1:3" ht="12.75">
      <c r="A141">
        <f>RIEPILOGO!C234</f>
        <v>0</v>
      </c>
      <c r="B141" s="20">
        <f>RIEPILOGO!D234</f>
        <v>0</v>
      </c>
      <c r="C141" s="19">
        <f>RIEPILOGO!H234</f>
        <v>0</v>
      </c>
    </row>
    <row r="142" spans="1:3" ht="12.75">
      <c r="A142" t="str">
        <f>RIEPILOGO!C235</f>
        <v>MARCELLI NICOLE</v>
      </c>
      <c r="B142" s="20">
        <f>RIEPILOGO!D235</f>
        <v>39655</v>
      </c>
      <c r="C142" s="19">
        <f>RIEPILOGO!H235</f>
        <v>26.35</v>
      </c>
    </row>
    <row r="143" spans="1:3" ht="12.75">
      <c r="A143" t="str">
        <f>RIEPILOGO!C236</f>
        <v>VALLORANI SOFIA</v>
      </c>
      <c r="B143" s="20">
        <f>RIEPILOGO!D236</f>
        <v>39718</v>
      </c>
      <c r="C143" s="19">
        <f>RIEPILOGO!H236</f>
        <v>27.599999999999998</v>
      </c>
    </row>
    <row r="144" spans="1:3" ht="12.75">
      <c r="A144" t="str">
        <f>RIEPILOGO!C237</f>
        <v>SCHIAVI ELENA</v>
      </c>
      <c r="B144" s="20">
        <f>RIEPILOGO!D237</f>
        <v>39443</v>
      </c>
      <c r="C144" s="19">
        <f>RIEPILOGO!H237</f>
        <v>26.8</v>
      </c>
    </row>
    <row r="145" spans="1:3" ht="12.75">
      <c r="A145" t="str">
        <f>RIEPILOGO!C238</f>
        <v>STRACCIA ERIKA</v>
      </c>
      <c r="B145" s="20">
        <f>RIEPILOGO!D238</f>
        <v>39740</v>
      </c>
      <c r="C145" s="19">
        <f>RIEPILOGO!H238</f>
        <v>26.9</v>
      </c>
    </row>
    <row r="146" spans="1:3" ht="12.75">
      <c r="A146">
        <f>RIEPILOGO!C239</f>
        <v>0</v>
      </c>
      <c r="B146" s="20">
        <f>RIEPILOGO!D239</f>
        <v>0</v>
      </c>
      <c r="C146" s="19">
        <f>RIEPILOGO!H239</f>
        <v>0</v>
      </c>
    </row>
    <row r="147" spans="1:3" ht="12.75">
      <c r="A147" t="str">
        <f>RIEPILOGO!C244</f>
        <v>BERTO ANITA</v>
      </c>
      <c r="B147" s="20">
        <f>RIEPILOGO!D244</f>
        <v>39443</v>
      </c>
      <c r="C147" s="19">
        <f>RIEPILOGO!H244</f>
        <v>27.599999999999998</v>
      </c>
    </row>
    <row r="148" spans="1:3" ht="12.75">
      <c r="A148" t="str">
        <f>RIEPILOGO!C245</f>
        <v>BRAMBILLA CRISTINA</v>
      </c>
      <c r="B148" s="20">
        <f>RIEPILOGO!D245</f>
        <v>39747</v>
      </c>
      <c r="C148" s="19">
        <f>RIEPILOGO!H245</f>
        <v>28.4</v>
      </c>
    </row>
    <row r="149" spans="1:3" ht="12.75">
      <c r="A149" t="str">
        <f>RIEPILOGO!C246</f>
        <v>ERCEGOVIC RACHELE</v>
      </c>
      <c r="B149" s="20">
        <f>RIEPILOGO!D246</f>
        <v>39778</v>
      </c>
      <c r="C149" s="19">
        <f>RIEPILOGO!H246</f>
        <v>27.5</v>
      </c>
    </row>
    <row r="150" spans="1:3" ht="12.75">
      <c r="A150" t="str">
        <f>RIEPILOGO!C247</f>
        <v>TRAPANI SARA</v>
      </c>
      <c r="B150" s="20">
        <f>RIEPILOGO!D247</f>
        <v>39389</v>
      </c>
      <c r="C150" s="19">
        <f>RIEPILOGO!H247</f>
        <v>28.449999999999996</v>
      </c>
    </row>
    <row r="151" spans="1:3" ht="12.75">
      <c r="A151" t="str">
        <f>RIEPILOGO!C248</f>
        <v>SACCHI MARTA</v>
      </c>
      <c r="B151" s="20">
        <f>RIEPILOGO!D248</f>
        <v>39311</v>
      </c>
      <c r="C151" s="19">
        <f>RIEPILOGO!H248</f>
        <v>27.950000000000003</v>
      </c>
    </row>
    <row r="152" spans="1:3" ht="12.75">
      <c r="A152">
        <f>RIEPILOGO!C249</f>
        <v>0</v>
      </c>
      <c r="B152" s="20">
        <f>RIEPILOGO!D249</f>
        <v>0</v>
      </c>
      <c r="C152" s="19">
        <f>RIEPILOGO!H249</f>
        <v>0</v>
      </c>
    </row>
    <row r="153" spans="1:3" ht="12.75">
      <c r="A153" t="str">
        <f>RIEPILOGO!C254</f>
        <v>DI GIROLAMO GIORGIA</v>
      </c>
      <c r="B153" s="20">
        <f>RIEPILOGO!D254</f>
        <v>39466</v>
      </c>
      <c r="C153" s="19">
        <f>RIEPILOGO!H254</f>
        <v>28.25</v>
      </c>
    </row>
    <row r="154" spans="1:3" ht="12.75">
      <c r="A154" t="str">
        <f>RIEPILOGO!C255</f>
        <v>NIKOLLA VIRGINIA</v>
      </c>
      <c r="B154" s="20">
        <f>RIEPILOGO!D255</f>
        <v>39240</v>
      </c>
      <c r="C154" s="19">
        <f>RIEPILOGO!H255</f>
        <v>28.1</v>
      </c>
    </row>
    <row r="155" spans="1:3" ht="12.75">
      <c r="A155" t="str">
        <f>RIEPILOGO!C256</f>
        <v>PALLADINO RAFFAELLA</v>
      </c>
      <c r="B155" s="20">
        <f>RIEPILOGO!D256</f>
        <v>40274</v>
      </c>
      <c r="C155" s="19">
        <f>RIEPILOGO!H256</f>
        <v>26.3</v>
      </c>
    </row>
    <row r="156" spans="1:3" ht="12.75">
      <c r="A156">
        <f>RIEPILOGO!C257</f>
        <v>0</v>
      </c>
      <c r="B156" s="20">
        <f>RIEPILOGO!D257</f>
        <v>0</v>
      </c>
      <c r="C156" s="19">
        <f>RIEPILOGO!H257</f>
        <v>0</v>
      </c>
    </row>
    <row r="157" spans="1:3" ht="12.75">
      <c r="A157">
        <f>RIEPILOGO!C258</f>
        <v>0</v>
      </c>
      <c r="B157" s="20">
        <f>RIEPILOGO!D258</f>
        <v>0</v>
      </c>
      <c r="C157" s="19">
        <f>RIEPILOGO!H258</f>
        <v>0</v>
      </c>
    </row>
    <row r="158" spans="1:3" ht="12.75">
      <c r="A158">
        <f>RIEPILOGO!C259</f>
        <v>0</v>
      </c>
      <c r="B158" s="20">
        <f>RIEPILOGO!D259</f>
        <v>0</v>
      </c>
      <c r="C158" s="19">
        <f>RIEPILOGO!H259</f>
        <v>0</v>
      </c>
    </row>
    <row r="159" spans="1:3" ht="12.75">
      <c r="A159" t="str">
        <f>RIEPILOGO!C264</f>
        <v>LO PICCOLO M CHIARA</v>
      </c>
      <c r="B159" s="20">
        <f>RIEPILOGO!D264</f>
        <v>39304</v>
      </c>
      <c r="C159" s="19">
        <f>RIEPILOGO!H264</f>
        <v>26.549999999999997</v>
      </c>
    </row>
    <row r="160" spans="1:3" ht="12.75">
      <c r="A160" t="str">
        <f>RIEPILOGO!C265</f>
        <v>D'AMATO SERENA</v>
      </c>
      <c r="B160" s="20">
        <f>RIEPILOGO!D265</f>
        <v>39311</v>
      </c>
      <c r="C160" s="19">
        <f>RIEPILOGO!H265</f>
        <v>27</v>
      </c>
    </row>
    <row r="161" spans="1:3" ht="12.75">
      <c r="A161" t="str">
        <f>RIEPILOGO!C266</f>
        <v>SORCE SOFIA</v>
      </c>
      <c r="B161" s="20">
        <f>RIEPILOGO!D266</f>
        <v>39702</v>
      </c>
      <c r="C161" s="19">
        <f>RIEPILOGO!H266</f>
        <v>26.849999999999998</v>
      </c>
    </row>
    <row r="162" spans="1:3" ht="12.75">
      <c r="A162" t="str">
        <f>RIEPILOGO!C267</f>
        <v>LA FATA CARLA</v>
      </c>
      <c r="B162" s="20">
        <f>RIEPILOGO!D267</f>
        <v>39577</v>
      </c>
      <c r="C162" s="19">
        <f>RIEPILOGO!H267</f>
        <v>26.35</v>
      </c>
    </row>
    <row r="163" spans="1:3" ht="12.75">
      <c r="A163" t="str">
        <f>RIEPILOGO!C268</f>
        <v>CAMMARATA FABIANA</v>
      </c>
      <c r="B163" s="20">
        <f>RIEPILOGO!D268</f>
        <v>39562</v>
      </c>
      <c r="C163" s="19">
        <f>RIEPILOGO!H268</f>
        <v>26.6</v>
      </c>
    </row>
    <row r="164" spans="1:3" ht="12.75">
      <c r="A164">
        <f>RIEPILOGO!C269</f>
        <v>0</v>
      </c>
      <c r="B164" s="20">
        <f>RIEPILOGO!D269</f>
        <v>0</v>
      </c>
      <c r="C164" s="19">
        <f>RIEPILOGO!H269</f>
        <v>0</v>
      </c>
    </row>
    <row r="165" spans="1:3" ht="12.75">
      <c r="A165" t="str">
        <f>RIEPILOGO!C274</f>
        <v>VELAY VALENTINA</v>
      </c>
      <c r="B165" s="20">
        <f>RIEPILOGO!D274</f>
        <v>39721</v>
      </c>
      <c r="C165" s="19">
        <f>RIEPILOGO!H274</f>
        <v>26.95</v>
      </c>
    </row>
    <row r="166" spans="1:3" ht="12.75">
      <c r="A166" t="str">
        <f>RIEPILOGO!C275</f>
        <v>CAVALLETTI LAURA</v>
      </c>
      <c r="B166" s="20">
        <f>RIEPILOGO!D275</f>
        <v>39758</v>
      </c>
      <c r="C166" s="19">
        <f>RIEPILOGO!H275</f>
        <v>26.8</v>
      </c>
    </row>
    <row r="167" spans="1:3" ht="12.75">
      <c r="A167" t="str">
        <f>RIEPILOGO!C276</f>
        <v>SANTINI MELANIA</v>
      </c>
      <c r="B167" s="20">
        <f>RIEPILOGO!D276</f>
        <v>39165</v>
      </c>
      <c r="C167" s="19">
        <f>RIEPILOGO!H276</f>
        <v>27.25</v>
      </c>
    </row>
    <row r="168" spans="1:3" ht="12.75">
      <c r="A168" t="str">
        <f>RIEPILOGO!C277</f>
        <v>GUIDARINI IRENE</v>
      </c>
      <c r="B168" s="20">
        <f>RIEPILOGO!D277</f>
        <v>39335</v>
      </c>
      <c r="C168" s="19">
        <f>RIEPILOGO!H277</f>
        <v>26.8</v>
      </c>
    </row>
    <row r="169" spans="1:3" ht="12.75">
      <c r="A169">
        <f>RIEPILOGO!C278</f>
        <v>0</v>
      </c>
      <c r="B169" s="20">
        <f>RIEPILOGO!D278</f>
        <v>0</v>
      </c>
      <c r="C169" s="19">
        <f>RIEPILOGO!H278</f>
        <v>0</v>
      </c>
    </row>
    <row r="170" spans="1:3" ht="12.75">
      <c r="A170">
        <f>RIEPILOGO!C279</f>
        <v>0</v>
      </c>
      <c r="B170" s="20">
        <f>RIEPILOGO!D279</f>
        <v>0</v>
      </c>
      <c r="C170" s="19">
        <f>RIEPILOGO!H279</f>
        <v>0</v>
      </c>
    </row>
    <row r="171" spans="1:3" ht="12.75">
      <c r="A171" t="str">
        <f>RIEPILOGO!C284</f>
        <v>CARASSO BIANCA</v>
      </c>
      <c r="B171" s="20">
        <f>RIEPILOGO!D284</f>
        <v>39613</v>
      </c>
      <c r="C171" s="19">
        <f>RIEPILOGO!H284</f>
        <v>27.6</v>
      </c>
    </row>
    <row r="172" spans="1:3" ht="12.75">
      <c r="A172" t="str">
        <f>RIEPILOGO!C285</f>
        <v>INTROPIDO EMMA</v>
      </c>
      <c r="B172" s="20">
        <f>RIEPILOGO!D285</f>
        <v>39154</v>
      </c>
      <c r="C172" s="19">
        <f>RIEPILOGO!H285</f>
        <v>27.5</v>
      </c>
    </row>
    <row r="173" spans="1:3" ht="12.75">
      <c r="A173" t="str">
        <f>RIEPILOGO!C286</f>
        <v>OSTAP SIMONA</v>
      </c>
      <c r="B173" s="20">
        <f>RIEPILOGO!D286</f>
        <v>39756</v>
      </c>
      <c r="C173" s="19">
        <f>RIEPILOGO!H286</f>
        <v>27.9</v>
      </c>
    </row>
    <row r="174" spans="1:3" ht="12.75">
      <c r="A174" t="str">
        <f>RIEPILOGO!C287</f>
        <v>LUZZATI LISA</v>
      </c>
      <c r="B174" s="20">
        <f>RIEPILOGO!D287</f>
        <v>39595</v>
      </c>
      <c r="C174" s="19">
        <f>RIEPILOGO!H287</f>
        <v>26.7</v>
      </c>
    </row>
    <row r="175" spans="1:3" ht="12.75">
      <c r="A175" t="str">
        <f>RIEPILOGO!C288</f>
        <v>VASCHETTI GIULIA</v>
      </c>
      <c r="B175" s="20">
        <f>RIEPILOGO!D288</f>
        <v>39358</v>
      </c>
      <c r="C175" s="19">
        <f>RIEPILOGO!H288</f>
        <v>26.7</v>
      </c>
    </row>
    <row r="176" spans="1:3" ht="12.75">
      <c r="A176">
        <f>RIEPILOGO!C289</f>
        <v>0</v>
      </c>
      <c r="B176" s="20">
        <f>RIEPILOGO!D289</f>
        <v>0</v>
      </c>
      <c r="C176" s="19">
        <f>RIEPILOGO!H289</f>
        <v>0</v>
      </c>
    </row>
    <row r="177" spans="1:3" ht="12.75">
      <c r="A177" t="str">
        <f>RIEPILOGO!C294</f>
        <v>BERNAZZI MARTINA</v>
      </c>
      <c r="B177" s="20">
        <f>RIEPILOGO!D294</f>
        <v>39605</v>
      </c>
      <c r="C177" s="19">
        <f>RIEPILOGO!H294</f>
        <v>26.85</v>
      </c>
    </row>
    <row r="178" spans="1:3" ht="12.75">
      <c r="A178" t="str">
        <f>RIEPILOGO!C295</f>
        <v>BETTINI ANITA</v>
      </c>
      <c r="B178" s="20">
        <f>RIEPILOGO!D295</f>
        <v>39658</v>
      </c>
      <c r="C178" s="19">
        <f>RIEPILOGO!H295</f>
        <v>27.1</v>
      </c>
    </row>
    <row r="179" spans="1:3" ht="12.75">
      <c r="A179" t="str">
        <f>RIEPILOGO!C296</f>
        <v>PETTENUZZO SOFIA</v>
      </c>
      <c r="B179" s="20">
        <f>RIEPILOGO!D296</f>
        <v>39573</v>
      </c>
      <c r="C179" s="19">
        <f>RIEPILOGO!H296</f>
        <v>25.55</v>
      </c>
    </row>
    <row r="180" spans="1:3" ht="12.75">
      <c r="A180" t="str">
        <f>RIEPILOGO!C297</f>
        <v>BISCARO AURORA</v>
      </c>
      <c r="B180" s="20">
        <f>RIEPILOGO!D297</f>
        <v>39736</v>
      </c>
      <c r="C180" s="19">
        <f>RIEPILOGO!H297</f>
        <v>27.150000000000002</v>
      </c>
    </row>
    <row r="181" spans="1:3" ht="12.75">
      <c r="A181">
        <f>RIEPILOGO!C298</f>
        <v>0</v>
      </c>
      <c r="B181" s="20">
        <f>RIEPILOGO!D298</f>
        <v>0</v>
      </c>
      <c r="C181" s="19">
        <f>RIEPILOGO!H298</f>
        <v>0</v>
      </c>
    </row>
    <row r="182" spans="1:3" ht="12.75">
      <c r="A182">
        <f>RIEPILOGO!C299</f>
        <v>0</v>
      </c>
      <c r="B182" s="20">
        <f>RIEPILOGO!D299</f>
        <v>0</v>
      </c>
      <c r="C182" s="19">
        <f>RIEPILOGO!H299</f>
        <v>0</v>
      </c>
    </row>
    <row r="183" spans="1:3" ht="12.75">
      <c r="A183" t="str">
        <f>RIEPILOGO!C304</f>
        <v>BARO VIRGINIA</v>
      </c>
      <c r="B183" s="20">
        <f>RIEPILOGO!D304</f>
        <v>39086</v>
      </c>
      <c r="C183" s="19">
        <f>RIEPILOGO!H304</f>
        <v>27.049999999999997</v>
      </c>
    </row>
    <row r="184" spans="1:3" ht="12.75">
      <c r="A184" t="str">
        <f>RIEPILOGO!C305</f>
        <v>FALCOMER RACHELE</v>
      </c>
      <c r="B184" s="20">
        <f>RIEPILOGO!D305</f>
        <v>39339</v>
      </c>
      <c r="C184" s="19">
        <f>RIEPILOGO!H305</f>
        <v>25.9</v>
      </c>
    </row>
    <row r="185" spans="1:3" ht="12.75">
      <c r="A185" t="str">
        <f>RIEPILOGO!C306</f>
        <v>VANNI VALENTINA</v>
      </c>
      <c r="B185" s="20">
        <f>RIEPILOGO!D306</f>
        <v>39771</v>
      </c>
      <c r="C185" s="19">
        <f>RIEPILOGO!H306</f>
        <v>26.9</v>
      </c>
    </row>
    <row r="186" spans="1:3" ht="12.75">
      <c r="A186">
        <f>RIEPILOGO!C307</f>
        <v>0</v>
      </c>
      <c r="B186" s="20">
        <f>RIEPILOGO!D307</f>
        <v>0</v>
      </c>
      <c r="C186" s="19">
        <f>RIEPILOGO!H307</f>
        <v>0</v>
      </c>
    </row>
    <row r="187" spans="1:3" ht="12.75">
      <c r="A187">
        <f>RIEPILOGO!C308</f>
        <v>0</v>
      </c>
      <c r="B187" s="20">
        <f>RIEPILOGO!D308</f>
        <v>0</v>
      </c>
      <c r="C187" s="19">
        <f>RIEPILOGO!H308</f>
        <v>0</v>
      </c>
    </row>
    <row r="188" spans="1:3" ht="12.75">
      <c r="A188">
        <f>RIEPILOGO!C309</f>
        <v>0</v>
      </c>
      <c r="B188" s="20">
        <f>RIEPILOGO!D309</f>
        <v>0</v>
      </c>
      <c r="C188" s="19">
        <f>RIEPILOGO!H309</f>
        <v>0</v>
      </c>
    </row>
    <row r="189" spans="1:3" ht="12.75">
      <c r="A189" t="str">
        <f>RIEPILOGO!C314</f>
        <v>CHIAROTTO GINEVRA</v>
      </c>
      <c r="B189" s="20">
        <f>RIEPILOGO!D314</f>
        <v>39743</v>
      </c>
      <c r="C189" s="19">
        <f>RIEPILOGO!H314</f>
        <v>26.449999999999996</v>
      </c>
    </row>
    <row r="190" spans="1:3" ht="12.75">
      <c r="A190" t="str">
        <f>RIEPILOGO!C315</f>
        <v>NORIO MARGHERITA</v>
      </c>
      <c r="B190" s="20">
        <f>RIEPILOGO!D315</f>
        <v>39804</v>
      </c>
      <c r="C190" s="19">
        <f>RIEPILOGO!H315</f>
        <v>26.950000000000003</v>
      </c>
    </row>
    <row r="191" spans="1:3" ht="12.75">
      <c r="A191" t="str">
        <f>RIEPILOGO!C316</f>
        <v>AVON AURORA</v>
      </c>
      <c r="B191" s="20">
        <f>RIEPILOGO!D316</f>
        <v>40019</v>
      </c>
      <c r="C191" s="19">
        <f>RIEPILOGO!H316</f>
        <v>26.15</v>
      </c>
    </row>
    <row r="192" spans="1:3" ht="12.75">
      <c r="A192" t="str">
        <f>RIEPILOGO!C317</f>
        <v>SORINI GRETA</v>
      </c>
      <c r="B192" s="20">
        <f>RIEPILOGO!D317</f>
        <v>39414</v>
      </c>
      <c r="C192" s="19">
        <f>RIEPILOGO!H317</f>
        <v>27.2</v>
      </c>
    </row>
    <row r="193" spans="1:3" ht="12.75">
      <c r="A193">
        <f>RIEPILOGO!C318</f>
        <v>0</v>
      </c>
      <c r="B193" s="20">
        <f>RIEPILOGO!D318</f>
        <v>0</v>
      </c>
      <c r="C193" s="19">
        <f>RIEPILOGO!H318</f>
        <v>0</v>
      </c>
    </row>
    <row r="194" spans="1:3" ht="12.75">
      <c r="A194">
        <f>RIEPILOGO!C319</f>
        <v>0</v>
      </c>
      <c r="B194" s="20">
        <f>RIEPILOGO!D319</f>
        <v>0</v>
      </c>
      <c r="C194" s="19">
        <f>RIEPILOGO!H319</f>
        <v>0</v>
      </c>
    </row>
    <row r="195" spans="1:3" ht="12.75">
      <c r="A195" t="str">
        <f>RIEPILOGO!C324</f>
        <v>PROFETA ILARIA</v>
      </c>
      <c r="B195" s="20">
        <f>RIEPILOGO!D324</f>
        <v>39266</v>
      </c>
      <c r="C195" s="19">
        <f>RIEPILOGO!H324</f>
        <v>27.7</v>
      </c>
    </row>
    <row r="196" spans="1:3" ht="12.75">
      <c r="A196" t="str">
        <f>RIEPILOGO!C325</f>
        <v>ARDIZIO SWAMI</v>
      </c>
      <c r="B196" s="20">
        <f>RIEPILOGO!D325</f>
        <v>39278</v>
      </c>
      <c r="C196" s="19">
        <f>RIEPILOGO!H325</f>
        <v>27.700000000000003</v>
      </c>
    </row>
    <row r="197" spans="1:3" ht="12.75">
      <c r="A197" t="str">
        <f>RIEPILOGO!C326</f>
        <v>GRAGNANIELLO GIULIA</v>
      </c>
      <c r="B197" s="20">
        <f>RIEPILOGO!D326</f>
        <v>39428</v>
      </c>
      <c r="C197" s="19">
        <f>RIEPILOGO!H326</f>
        <v>27.049999999999997</v>
      </c>
    </row>
    <row r="198" spans="1:3" ht="12.75">
      <c r="A198">
        <f>RIEPILOGO!C327</f>
        <v>0</v>
      </c>
      <c r="B198" s="20">
        <f>RIEPILOGO!D327</f>
        <v>0</v>
      </c>
      <c r="C198" s="19">
        <f>RIEPILOGO!H327</f>
        <v>0</v>
      </c>
    </row>
    <row r="199" spans="1:3" ht="12.75">
      <c r="A199">
        <f>RIEPILOGO!C328</f>
        <v>0</v>
      </c>
      <c r="B199" s="20">
        <f>RIEPILOGO!D328</f>
        <v>0</v>
      </c>
      <c r="C199" s="19">
        <f>RIEPILOGO!H328</f>
        <v>0</v>
      </c>
    </row>
    <row r="200" spans="1:3" ht="12.75">
      <c r="A200">
        <f>RIEPILOGO!C329</f>
        <v>0</v>
      </c>
      <c r="B200" s="20">
        <f>RIEPILOGO!D329</f>
        <v>0</v>
      </c>
      <c r="C200" s="19">
        <f>RIEPILOGO!H329</f>
        <v>0</v>
      </c>
    </row>
    <row r="201" spans="1:3" ht="12.75">
      <c r="A201" t="str">
        <f>RIEPILOGO!C334</f>
        <v>CORAZZI SIRIA</v>
      </c>
      <c r="B201" s="20">
        <f>RIEPILOGO!D334</f>
        <v>39558</v>
      </c>
      <c r="C201" s="19">
        <f>RIEPILOGO!H334</f>
        <v>27.400000000000002</v>
      </c>
    </row>
    <row r="202" spans="1:3" ht="12.75">
      <c r="A202" t="str">
        <f>RIEPILOGO!C335</f>
        <v>GINOBI SARA</v>
      </c>
      <c r="B202" s="20">
        <f>RIEPILOGO!D335</f>
        <v>39459</v>
      </c>
      <c r="C202" s="19">
        <f>RIEPILOGO!H335</f>
        <v>28.349999999999998</v>
      </c>
    </row>
    <row r="203" spans="1:3" ht="12.75">
      <c r="A203" t="str">
        <f>RIEPILOGO!C336</f>
        <v>MARCHETTI AGNESE</v>
      </c>
      <c r="B203" s="20">
        <f>RIEPILOGO!D336</f>
        <v>39338</v>
      </c>
      <c r="C203" s="19">
        <f>RIEPILOGO!H336</f>
        <v>26.85</v>
      </c>
    </row>
    <row r="204" spans="1:3" ht="12.75">
      <c r="A204" t="str">
        <f>RIEPILOGO!C337</f>
        <v>CAPUTO SOFIA</v>
      </c>
      <c r="B204" s="20">
        <f>RIEPILOGO!D337</f>
        <v>39602</v>
      </c>
      <c r="C204" s="19">
        <f>RIEPILOGO!H337</f>
        <v>27.799999999999997</v>
      </c>
    </row>
    <row r="205" spans="1:3" ht="12.75">
      <c r="A205" t="str">
        <f>RIEPILOGO!C338</f>
        <v>BOTTOS AGNESE</v>
      </c>
      <c r="B205" s="20">
        <f>RIEPILOGO!D338</f>
        <v>39730</v>
      </c>
      <c r="C205" s="19">
        <f>RIEPILOGO!H338</f>
        <v>27.950000000000003</v>
      </c>
    </row>
    <row r="206" spans="1:3" ht="12.75">
      <c r="A206">
        <f>RIEPILOGO!C339</f>
        <v>0</v>
      </c>
      <c r="B206" s="20">
        <f>RIEPILOGO!D339</f>
        <v>0</v>
      </c>
      <c r="C206" s="19">
        <f>RIEPILOGO!H339</f>
        <v>0</v>
      </c>
    </row>
    <row r="207" spans="1:3" ht="12.75">
      <c r="A207" t="str">
        <f>RIEPILOGO!C344</f>
        <v>MARICIONI CECILIA</v>
      </c>
      <c r="B207" s="20">
        <f>RIEPILOGO!D344</f>
        <v>39480</v>
      </c>
      <c r="C207" s="19">
        <f>RIEPILOGO!H344</f>
        <v>26.15</v>
      </c>
    </row>
    <row r="208" spans="1:3" ht="12.75">
      <c r="A208" t="str">
        <f>RIEPILOGO!C345</f>
        <v>STRAPPATO VIOLA</v>
      </c>
      <c r="B208" s="20">
        <f>RIEPILOGO!D345</f>
        <v>39126</v>
      </c>
      <c r="C208" s="19">
        <f>RIEPILOGO!H345</f>
        <v>27.6</v>
      </c>
    </row>
    <row r="209" spans="1:3" ht="12.75">
      <c r="A209" t="str">
        <f>RIEPILOGO!C346</f>
        <v>STROLONGO ELISA</v>
      </c>
      <c r="B209" s="20">
        <f>RIEPILOGO!D346</f>
        <v>39974</v>
      </c>
      <c r="C209" s="19">
        <f>RIEPILOGO!H346</f>
        <v>27.299999999999997</v>
      </c>
    </row>
    <row r="210" spans="1:3" ht="12.75">
      <c r="A210" t="str">
        <f>RIEPILOGO!C347</f>
        <v>GIULIODORI CAMILLA</v>
      </c>
      <c r="B210" s="20">
        <f>RIEPILOGO!D347</f>
        <v>39244</v>
      </c>
      <c r="C210" s="19">
        <f>RIEPILOGO!H347</f>
        <v>25.699999999999996</v>
      </c>
    </row>
    <row r="211" spans="1:3" ht="12.75">
      <c r="A211" t="str">
        <f>RIEPILOGO!C348</f>
        <v>HASANI JESSICA</v>
      </c>
      <c r="B211" s="20">
        <f>RIEPILOGO!D348</f>
        <v>39685</v>
      </c>
      <c r="C211" s="19">
        <f>RIEPILOGO!H348</f>
        <v>17.7</v>
      </c>
    </row>
    <row r="212" spans="1:3" ht="12.75">
      <c r="A212">
        <f>RIEPILOGO!C349</f>
        <v>0</v>
      </c>
      <c r="B212" s="20">
        <f>RIEPILOGO!D349</f>
        <v>0</v>
      </c>
      <c r="C212" s="19">
        <f>RIEPILOGO!H349</f>
        <v>0</v>
      </c>
    </row>
    <row r="213" spans="1:3" ht="12.75">
      <c r="A213" t="str">
        <f>RIEPILOGO!C354</f>
        <v>DI CARMINE LUDOVICA</v>
      </c>
      <c r="B213" s="20">
        <f>RIEPILOGO!D354</f>
        <v>39759</v>
      </c>
      <c r="C213" s="19">
        <f>RIEPILOGO!H354</f>
        <v>28.150000000000002</v>
      </c>
    </row>
    <row r="214" spans="1:3" ht="12.75">
      <c r="A214" t="str">
        <f>RIEPILOGO!C355</f>
        <v>FORTUNATI GRETA</v>
      </c>
      <c r="B214" s="20">
        <f>RIEPILOGO!D355</f>
        <v>39728</v>
      </c>
      <c r="C214" s="19">
        <f>RIEPILOGO!H355</f>
        <v>27.85</v>
      </c>
    </row>
    <row r="215" spans="1:3" ht="12.75">
      <c r="A215" t="str">
        <f>RIEPILOGO!C356</f>
        <v>PICCOLELLI MARGHERITA</v>
      </c>
      <c r="B215" s="20">
        <f>RIEPILOGO!D356</f>
        <v>39205</v>
      </c>
      <c r="C215" s="19">
        <f>RIEPILOGO!H356</f>
        <v>28.099999999999998</v>
      </c>
    </row>
    <row r="216" spans="1:3" ht="12.75">
      <c r="A216" t="str">
        <f>RIEPILOGO!C357</f>
        <v>SPAGNOLI LUDOVICA</v>
      </c>
      <c r="B216" s="20">
        <f>RIEPILOGO!D357</f>
        <v>39745</v>
      </c>
      <c r="C216" s="19">
        <f>RIEPILOGO!H357</f>
        <v>27.799999999999997</v>
      </c>
    </row>
    <row r="217" spans="1:3" ht="12.75">
      <c r="A217" t="str">
        <f>RIEPILOGO!C358</f>
        <v>VEROLI MARTINA</v>
      </c>
      <c r="B217" s="20">
        <f>RIEPILOGO!D358</f>
        <v>39627</v>
      </c>
      <c r="C217" s="19">
        <f>RIEPILOGO!H358</f>
        <v>28.1</v>
      </c>
    </row>
    <row r="218" spans="1:3" ht="12.75">
      <c r="A218">
        <f>RIEPILOGO!C359</f>
        <v>0</v>
      </c>
      <c r="B218" s="20">
        <f>RIEPILOGO!D359</f>
        <v>0</v>
      </c>
      <c r="C218" s="19">
        <f>RIEPILOGO!H359</f>
        <v>0</v>
      </c>
    </row>
    <row r="219" spans="1:3" ht="12.75">
      <c r="A219" t="str">
        <f>RIEPILOGO!C364</f>
        <v>BUCAJ LEONA</v>
      </c>
      <c r="B219" s="20">
        <f>RIEPILOGO!D364</f>
        <v>40006</v>
      </c>
      <c r="C219" s="19">
        <f>RIEPILOGO!H364</f>
        <v>0</v>
      </c>
    </row>
    <row r="220" spans="1:3" ht="12.75">
      <c r="A220" t="str">
        <f>RIEPILOGO!C365</f>
        <v>SCOCCO EMMA</v>
      </c>
      <c r="B220" s="20">
        <f>RIEPILOGO!D365</f>
        <v>39679</v>
      </c>
      <c r="C220" s="19">
        <f>RIEPILOGO!H365</f>
        <v>26.15</v>
      </c>
    </row>
    <row r="221" spans="1:3" ht="12.75">
      <c r="A221" t="str">
        <f>RIEPILOGO!C366</f>
        <v>PELLIZZARO GIORGIA</v>
      </c>
      <c r="B221" s="20">
        <f>RIEPILOGO!D366</f>
        <v>39570</v>
      </c>
      <c r="C221" s="19">
        <f>RIEPILOGO!H366</f>
        <v>26.150000000000002</v>
      </c>
    </row>
    <row r="222" spans="1:3" ht="12.75">
      <c r="A222" t="str">
        <f>RIEPILOGO!C367</f>
        <v>PARTON LAURA</v>
      </c>
      <c r="B222" s="20">
        <f>RIEPILOGO!D367</f>
        <v>39891</v>
      </c>
      <c r="C222" s="19">
        <f>RIEPILOGO!H367</f>
        <v>27.099999999999998</v>
      </c>
    </row>
    <row r="223" spans="1:3" ht="12.75">
      <c r="A223">
        <f>RIEPILOGO!C368</f>
        <v>0</v>
      </c>
      <c r="B223" s="20">
        <f>RIEPILOGO!D368</f>
        <v>0</v>
      </c>
      <c r="C223" s="19">
        <f>RIEPILOGO!H368</f>
        <v>0</v>
      </c>
    </row>
    <row r="224" spans="1:3" ht="12.75">
      <c r="A224">
        <f>RIEPILOGO!C369</f>
        <v>0</v>
      </c>
      <c r="B224" s="20">
        <f>RIEPILOGO!D369</f>
        <v>0</v>
      </c>
      <c r="C224" s="19">
        <f>RIEPILOGO!H369</f>
        <v>0</v>
      </c>
    </row>
    <row r="225" spans="1:3" ht="12.75">
      <c r="A225" t="str">
        <f>RIEPILOGO!C374</f>
        <v>TONDINI DAYSE</v>
      </c>
      <c r="B225" s="20">
        <f>RIEPILOGO!D374</f>
        <v>39542</v>
      </c>
      <c r="C225" s="19">
        <f>RIEPILOGO!H374</f>
        <v>28</v>
      </c>
    </row>
    <row r="226" spans="1:3" ht="12.75">
      <c r="A226" t="str">
        <f>RIEPILOGO!C375</f>
        <v>SILLI CLAUDIA</v>
      </c>
      <c r="B226" s="20">
        <f>RIEPILOGO!D375</f>
        <v>39674</v>
      </c>
      <c r="C226" s="19">
        <f>RIEPILOGO!H375</f>
        <v>28.55</v>
      </c>
    </row>
    <row r="227" spans="1:3" ht="12.75">
      <c r="A227" t="str">
        <f>RIEPILOGO!C376</f>
        <v>CRUCITTI CARLOTTA</v>
      </c>
      <c r="B227" s="20">
        <f>RIEPILOGO!D376</f>
        <v>39526</v>
      </c>
      <c r="C227" s="19">
        <f>RIEPILOGO!H376</f>
        <v>27.85</v>
      </c>
    </row>
    <row r="228" spans="1:3" ht="12.75">
      <c r="A228" t="str">
        <f>RIEPILOGO!C377</f>
        <v>PELUSI SERENA</v>
      </c>
      <c r="B228" s="20">
        <f>RIEPILOGO!D377</f>
        <v>39287</v>
      </c>
      <c r="C228" s="19">
        <f>RIEPILOGO!H377</f>
        <v>27.65</v>
      </c>
    </row>
    <row r="229" spans="1:3" ht="12.75">
      <c r="A229" t="str">
        <f>RIEPILOGO!C378</f>
        <v>MARCHESE JENNIFER</v>
      </c>
      <c r="B229" s="20">
        <f>RIEPILOGO!D378</f>
        <v>39544</v>
      </c>
      <c r="C229" s="19">
        <f>RIEPILOGO!H378</f>
        <v>27.200000000000003</v>
      </c>
    </row>
    <row r="230" spans="1:3" ht="12.75">
      <c r="A230">
        <f>RIEPILOGO!C379</f>
        <v>0</v>
      </c>
      <c r="B230" s="20">
        <f>RIEPILOGO!D379</f>
        <v>0</v>
      </c>
      <c r="C230" s="19">
        <f>RIEPILOGO!H379</f>
        <v>0</v>
      </c>
    </row>
    <row r="231" spans="1:3" ht="12.75">
      <c r="A231" t="str">
        <f>RIEPILOGO!C384</f>
        <v>RIZZO SARA</v>
      </c>
      <c r="B231" s="20">
        <f>RIEPILOGO!D384</f>
        <v>39601</v>
      </c>
      <c r="C231" s="19">
        <f>RIEPILOGO!H384</f>
        <v>27.35</v>
      </c>
    </row>
    <row r="232" spans="1:3" ht="12.75">
      <c r="A232" t="str">
        <f>RIEPILOGO!C385</f>
        <v>BIANCO FEDERICA</v>
      </c>
      <c r="B232" s="20">
        <f>RIEPILOGO!D385</f>
        <v>39710</v>
      </c>
      <c r="C232" s="19">
        <f>RIEPILOGO!H385</f>
        <v>26.6</v>
      </c>
    </row>
    <row r="233" spans="1:3" ht="12.75">
      <c r="A233" t="str">
        <f>RIEPILOGO!C386</f>
        <v>BORDINA ARIANNA</v>
      </c>
      <c r="B233" s="20">
        <f>RIEPILOGO!D386</f>
        <v>39795</v>
      </c>
      <c r="C233" s="19">
        <f>RIEPILOGO!H386</f>
        <v>27.450000000000003</v>
      </c>
    </row>
    <row r="234" spans="1:3" ht="12.75">
      <c r="A234" t="str">
        <f>RIEPILOGO!C387</f>
        <v>BRUNO GRETA</v>
      </c>
      <c r="B234" s="20">
        <f>RIEPILOGO!D387</f>
        <v>39800</v>
      </c>
      <c r="C234" s="19">
        <f>RIEPILOGO!H387</f>
        <v>26.6</v>
      </c>
    </row>
    <row r="235" spans="1:3" ht="12.75">
      <c r="A235" t="str">
        <f>RIEPILOGO!C388</f>
        <v>DE CRIGNIS BENEDETTA</v>
      </c>
      <c r="B235" s="20">
        <f>RIEPILOGO!D388</f>
        <v>39791</v>
      </c>
      <c r="C235" s="19">
        <f>RIEPILOGO!H388</f>
        <v>27.25</v>
      </c>
    </row>
    <row r="236" spans="1:3" ht="14.25" customHeight="1">
      <c r="A236">
        <f>RIEPILOGO!C389</f>
        <v>0</v>
      </c>
      <c r="B236" s="20">
        <f>RIEPILOGO!D389</f>
        <v>0</v>
      </c>
      <c r="C236" s="19">
        <f>RIEPILOGO!H389</f>
        <v>0</v>
      </c>
    </row>
    <row r="237" spans="1:3" ht="12.75">
      <c r="A237" t="str">
        <f>RIEPILOGO!C394</f>
        <v>CALIMANI SARAH</v>
      </c>
      <c r="B237" s="20">
        <f>RIEPILOGO!D394</f>
        <v>39141</v>
      </c>
      <c r="C237" s="19">
        <f>RIEPILOGO!H394</f>
        <v>28.2</v>
      </c>
    </row>
    <row r="238" spans="1:3" ht="12.75">
      <c r="A238" t="str">
        <f>RIEPILOGO!C395</f>
        <v>BASSI NICOLE</v>
      </c>
      <c r="B238" s="20">
        <f>RIEPILOGO!D395</f>
        <v>39282</v>
      </c>
      <c r="C238" s="19">
        <f>RIEPILOGO!H395</f>
        <v>28.099999999999998</v>
      </c>
    </row>
    <row r="239" spans="1:3" ht="12.75">
      <c r="A239" t="str">
        <f>RIEPILOGO!C396</f>
        <v>BONACINA MQADDALENA</v>
      </c>
      <c r="B239" s="20">
        <f>RIEPILOGO!D396</f>
        <v>39432</v>
      </c>
      <c r="C239" s="19">
        <f>RIEPILOGO!H396</f>
        <v>28.199999999999996</v>
      </c>
    </row>
    <row r="240" spans="1:3" ht="12.75">
      <c r="A240" t="str">
        <f>RIEPILOGO!C397</f>
        <v>CALZICHETTI ANNA</v>
      </c>
      <c r="B240" s="20">
        <f>RIEPILOGO!D397</f>
        <v>39314</v>
      </c>
      <c r="C240" s="19">
        <f>RIEPILOGO!H397</f>
        <v>28.4</v>
      </c>
    </row>
    <row r="241" spans="1:3" ht="12.75">
      <c r="A241" t="str">
        <f>RIEPILOGO!C398</f>
        <v>VAVASORI BEATRICE</v>
      </c>
      <c r="B241" s="20">
        <f>RIEPILOGO!D398</f>
        <v>39744</v>
      </c>
      <c r="C241" s="19">
        <f>RIEPILOGO!H398</f>
        <v>27.950000000000003</v>
      </c>
    </row>
    <row r="242" spans="1:3" ht="12.75">
      <c r="A242">
        <f>RIEPILOGO!C399</f>
        <v>0</v>
      </c>
      <c r="B242" s="20">
        <f>RIEPILOGO!D399</f>
        <v>0</v>
      </c>
      <c r="C242" s="19">
        <f>RIEPILOGO!H399</f>
        <v>0</v>
      </c>
    </row>
  </sheetData>
  <sheetProtection/>
  <mergeCells count="8">
    <mergeCell ref="F5:G5"/>
    <mergeCell ref="H3:J3"/>
    <mergeCell ref="H4:J4"/>
    <mergeCell ref="H5:J5"/>
    <mergeCell ref="E1:H1"/>
    <mergeCell ref="A1:C1"/>
    <mergeCell ref="F3:G3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fmm</dc:creator>
  <cp:keywords/>
  <dc:description/>
  <cp:lastModifiedBy>Utente</cp:lastModifiedBy>
  <cp:lastPrinted>2019-06-01T12:01:58Z</cp:lastPrinted>
  <dcterms:created xsi:type="dcterms:W3CDTF">2005-07-14T21:14:53Z</dcterms:created>
  <dcterms:modified xsi:type="dcterms:W3CDTF">2019-06-01T12:09:55Z</dcterms:modified>
  <cp:category/>
  <cp:version/>
  <cp:contentType/>
  <cp:contentStatus/>
</cp:coreProperties>
</file>